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 name="Assets &amp; Liabilities" sheetId="2" r:id="rId2"/>
  </sheets>
  <definedNames>
    <definedName name="_xlnm.Print_Area" localSheetId="1">'Assets &amp; Liabilities'!$A$1:$G$82</definedName>
    <definedName name="_xlnm.Print_Area" localSheetId="0">'Part-I &amp; II'!$A$48:$G$72</definedName>
  </definedNames>
  <calcPr fullCalcOnLoad="1"/>
</workbook>
</file>

<file path=xl/sharedStrings.xml><?xml version="1.0" encoding="utf-8"?>
<sst xmlns="http://schemas.openxmlformats.org/spreadsheetml/2006/main" count="203" uniqueCount="151">
  <si>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</si>
  <si>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</si>
  <si>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</si>
  <si>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</si>
  <si>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</si>
  <si>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</si>
  <si>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</si>
  <si>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</si>
  <si>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</si>
  <si>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</si>
  <si>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</si>
  <si>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</si>
  <si>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</si>
  <si>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</si>
  <si>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</si>
  <si>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</si>
  <si>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</si>
  <si>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</si>
  <si>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Public Shareholding</t>
  </si>
  <si>
    <t>Promotors and promotor group Shareholding**</t>
  </si>
  <si>
    <t>a) Pledged / Encumbered</t>
  </si>
  <si>
    <t xml:space="preserve">b) Non Encumbered </t>
  </si>
  <si>
    <t>A</t>
  </si>
  <si>
    <t>B</t>
  </si>
  <si>
    <t>EQUITY AND LIABILITIES</t>
  </si>
  <si>
    <t xml:space="preserve">      (a) Share Capital</t>
  </si>
  <si>
    <t xml:space="preserve">      (b) Reserves and surplus</t>
  </si>
  <si>
    <t xml:space="preserve">      (c) Money received against share warrants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</si>
  <si>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</si>
  <si>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</si>
  <si>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</si>
  <si>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</si>
  <si>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</si>
  <si>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</si>
  <si>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 Other long-term liabilities</t>
  </si>
  <si>
    <t xml:space="preserve">      (d) Long-term provisions</t>
  </si>
  <si>
    <t xml:space="preserve"> Current liabilities</t>
  </si>
  <si>
    <t xml:space="preserve">      (a) Short-term borrowings</t>
  </si>
  <si>
    <t xml:space="preserve">      (b) Trade payables</t>
  </si>
  <si>
    <t xml:space="preserve">      (c) Other current liabilities</t>
  </si>
  <si>
    <t xml:space="preserve">      (d) Short-term provisions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</si>
  <si>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</si>
  <si>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</si>
  <si>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</si>
  <si>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</si>
  <si>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</si>
  <si>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</si>
  <si>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</si>
  <si>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</si>
  <si>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</si>
  <si>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</si>
  <si>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</si>
  <si>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</si>
  <si>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</si>
  <si>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</si>
  <si>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</si>
  <si>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NOTES :-</t>
  </si>
  <si>
    <t>Expenses</t>
  </si>
  <si>
    <r>
      <t>Income from operations</t>
    </r>
  </si>
  <si>
    <t>Net Profit / (Loss) from ordinary activities after tax                                           (9 +/- 10)</t>
  </si>
  <si>
    <t>Profit / (Loss) from ordinary activities before tax                       (7 +/- 8)</t>
  </si>
  <si>
    <t>Rs.in Lakhs</t>
  </si>
  <si>
    <r>
      <t xml:space="preserve">                                                                                                                                             (</t>
    </r>
    <r>
      <rPr>
        <b/>
        <sz val="10"/>
        <color indexed="8"/>
        <rFont val="Arial"/>
        <family val="2"/>
      </rPr>
      <t>Rs. in Lakhs)</t>
    </r>
  </si>
  <si>
    <t>Particulars</t>
  </si>
  <si>
    <t>(f)   Other expenses                                                                       (Any item exceeding 10% of the total expenses relating to continuing operations to be shown separately)</t>
  </si>
  <si>
    <t>(a)   Net sales / Income from operations                                               ( Net of excise duty )</t>
  </si>
  <si>
    <t>NIL</t>
  </si>
  <si>
    <t>Segment Revenue</t>
  </si>
  <si>
    <t xml:space="preserve">- Pesticides Manufacturing </t>
  </si>
  <si>
    <t>- Real Estate</t>
  </si>
  <si>
    <t xml:space="preserve">--     </t>
  </si>
  <si>
    <t xml:space="preserve">- Real Estate </t>
  </si>
  <si>
    <t>Capital Employed</t>
  </si>
  <si>
    <t>Quarter Ended</t>
  </si>
  <si>
    <t>Year Ended</t>
  </si>
  <si>
    <t xml:space="preserve">Net Profit / (Loss) after taxes, minority interest and share of profit / (loss) of associates (13 +/- 14 +/- 15) </t>
  </si>
  <si>
    <t>(c)  Changes in inventories of finished goods,                                      work-in-progress and stock-in-trade</t>
  </si>
  <si>
    <t>INVESTOR COMPLAINTS</t>
  </si>
  <si>
    <t>Pending at the beginning of the quarter</t>
  </si>
  <si>
    <t>Received during the quarter</t>
  </si>
  <si>
    <t>Disposed of during the quarter</t>
  </si>
  <si>
    <t>Remaining unresolved at the end of the quarter</t>
  </si>
  <si>
    <t>Total</t>
  </si>
  <si>
    <t>19.i</t>
  </si>
  <si>
    <t>19.ii</t>
  </si>
  <si>
    <t>The figures of  the previous quarter / year are regrouped / rearranged wherever necessary.</t>
  </si>
  <si>
    <t>Sub-total - Current assets</t>
  </si>
  <si>
    <t>TOTAL - ASSETS</t>
  </si>
  <si>
    <t>Sub - total - Non-curent assets</t>
  </si>
  <si>
    <t>TOTAL - EQUITY AND LIABILITIES</t>
  </si>
  <si>
    <t>Sub-total - Current liabilities</t>
  </si>
  <si>
    <t>Sub-total - Non-current liabilities</t>
  </si>
  <si>
    <t>Sub-total-Shareholders' funds</t>
  </si>
  <si>
    <t>For and on behalf of the Board</t>
  </si>
  <si>
    <t>Segment Results (Profit before Tax and Interest)</t>
  </si>
  <si>
    <t>Segment Results (Profit after Tax and Interest)</t>
  </si>
  <si>
    <t>Paid-up equity share capital                                                                  (Face Value of Rs.10/- each)</t>
  </si>
  <si>
    <t>Earnings per share (after extraordinary items)                            (of Rs.10/- each) (not annualised) Basic &amp; Diluted Rs.</t>
  </si>
  <si>
    <t xml:space="preserve">PART  I                                                                                                                            </t>
  </si>
  <si>
    <t>PART  II</t>
  </si>
  <si>
    <t xml:space="preserve">    -  Number of shares</t>
  </si>
  <si>
    <t xml:space="preserve">    -  Percentage of shareholding</t>
  </si>
  <si>
    <t xml:space="preserve">    -  Number of Shares</t>
  </si>
  <si>
    <t xml:space="preserve">    -  Percentage of shares (as a % of the total  </t>
  </si>
  <si>
    <t xml:space="preserve">        shareholding of Promotors and promotor group)</t>
  </si>
  <si>
    <t xml:space="preserve">     -  Percentage of shares (as a % of the total share </t>
  </si>
  <si>
    <t>Earnings per share (before extraordinary items)                                   (of Rs.10/- each) (not annualised) Basic &amp; Diluted Rs.</t>
  </si>
  <si>
    <t>As at                                    31-03-2014   Audited</t>
  </si>
  <si>
    <t>31-03-2014 Audited</t>
  </si>
  <si>
    <t xml:space="preserve">          Capital of the Company)</t>
  </si>
  <si>
    <t xml:space="preserve">         Capital of the Company)</t>
  </si>
  <si>
    <t>(103.75)</t>
  </si>
  <si>
    <t>(8.19)</t>
  </si>
  <si>
    <t>(39.64)</t>
  </si>
  <si>
    <t>Segment Results (Profit before Tax)</t>
  </si>
  <si>
    <t xml:space="preserve">                                            Registered Office : Survey No.628, Temple Street, Bonthapally - 502 313,</t>
  </si>
  <si>
    <t xml:space="preserve">                                            Jinnaram Mandal, Medak District, Telangana.</t>
  </si>
  <si>
    <t xml:space="preserve">                                            Corporate Office : No.8-3-229/23, First Floor, Thaherville,</t>
  </si>
  <si>
    <t xml:space="preserve">                                            Yousufguda Checkpost,  Hyderabad - 500 045, Telangana.</t>
  </si>
  <si>
    <t xml:space="preserve">                                            Tel : 040-23557712 / 23557713, Fax : 040-23557714.</t>
  </si>
  <si>
    <t xml:space="preserve">                                            Email: phytochem@phytochemindia.com, Website: www.phytochemindia.com</t>
  </si>
  <si>
    <t>Statement of Audited Financial Results for the Quarter and Year Ended 31-03-2015</t>
  </si>
  <si>
    <t>31-03-2015 Audited</t>
  </si>
  <si>
    <t>31-12-2014 Unaudited</t>
  </si>
  <si>
    <t>Quarter Ended                       31-03-2015</t>
  </si>
  <si>
    <t>(8.20)</t>
  </si>
  <si>
    <t>Statement of Assets and Liabilities as at 31-03-2015</t>
  </si>
  <si>
    <t>As at                                    31-03-2015   Audited</t>
  </si>
  <si>
    <t>The above Audited Financial Results reviewed in the Audit Committee were approved and taken on record by the Board of Directors at their Meeting held on 29th May, 2015.</t>
  </si>
  <si>
    <t>Figures of  the last quarter ended 31-03-2015 are the balancing figures between audited figures in respect of the full financial year and the published year to date figures upto the third quarter (31-12-2014) of the financial year, 2014-15.</t>
  </si>
  <si>
    <t xml:space="preserve"> Shareholders' funds</t>
  </si>
  <si>
    <t>(172.85)</t>
  </si>
  <si>
    <t>(34.34)</t>
  </si>
  <si>
    <t>(35.10)</t>
  </si>
  <si>
    <t>(62.43)</t>
  </si>
  <si>
    <t>(63.39)</t>
  </si>
  <si>
    <t>(8.79)</t>
  </si>
  <si>
    <t>Extraordinary items (net of tax expense Rs.0.96 Lakhs)</t>
  </si>
  <si>
    <t>(Y.Nayudamma)</t>
  </si>
  <si>
    <t xml:space="preserve"> Place : Hyderabad</t>
  </si>
  <si>
    <t xml:space="preserve"> Date   : 29-05-2015</t>
  </si>
  <si>
    <t>Managing Director</t>
  </si>
  <si>
    <t>DIN : 00377721</t>
  </si>
  <si>
    <t>As at 31st March, 2015 the Company has deployed Rs.96.79 Lakhs in Real Estate activity and the rest of amount is deployed in Pesticides only.</t>
  </si>
  <si>
    <t>(51.82)</t>
  </si>
  <si>
    <t>The Company has revised the useful life of its Fixed Assets to comply with the useful life as mentioned under Schedule II of the Companies Act, 2013. The carrying amount of the Fixed Assets as on 1st April, 2014 has been depreciated over the remaining revised useful life of the Fixed Assets. Consequently, the carrying value of assets whose useful lives are already exhausted as on 1st April 2014 amounting to Rs.24.27 lakhs and Deferred tax of Rs.7.50 lakhs thereon have been adjusted with the opening balance of Reserves as on 1st April 2014. Had there not been any change in the useful life of Fixed Assets, the Depreciation for the year ended March, 2015 would have been higher by Rs.4.85 lakhs and thereby the Profit would have been lower to this extent.</t>
  </si>
  <si>
    <t>(74.54)</t>
  </si>
  <si>
    <t xml:space="preserve">                            PHYTO CHEM (INDIA) LIMITED</t>
  </si>
  <si>
    <t xml:space="preserve">                                    CIN : L24110TG1989PLC009500</t>
  </si>
  <si>
    <t>SEGMENTWISE REPORTING AS APPLICABLE HAS BEEN SHOWN BELOW:-</t>
  </si>
  <si>
    <t>PARTICULARS OF SHAREHOLDING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</si>
</sst>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s>
  <fonts count="56">
    <font>
      <sz val="10"/>
      <name val="Times New Roman"/>
      <family val="1"/>
    </font>
    <font>
      <sz val="11"/>
      <color indexed="8"/>
      <name val="Calibri"/>
      <family val="2"/>
    </font>
    <font>
      <sz val="10"/>
      <color indexed="8"/>
      <name val="Arial"/>
      <family val="1"/>
    </font>
    <font>
      <b/>
      <sz val="10"/>
      <color indexed="8"/>
      <name val="Arial"/>
      <family val="2"/>
    </font>
    <font>
      <sz val="10"/>
      <name val="Arial"/>
      <family val="2"/>
    </font>
    <font>
      <sz val="8"/>
      <name val="Times New Roman"/>
      <family val="1"/>
    </font>
    <font>
      <b/>
      <sz val="11"/>
      <name val="Arial"/>
      <family val="2"/>
    </font>
    <font>
      <b/>
      <sz val="12"/>
      <name val="Arial"/>
      <family val="2"/>
    </font>
    <font>
      <b/>
      <sz val="11"/>
      <color indexed="8"/>
      <name val="Arial"/>
      <family val="2"/>
    </font>
    <font>
      <sz val="11"/>
      <name val="Arial"/>
      <family val="2"/>
    </font>
    <font>
      <b/>
      <sz val="12"/>
      <color indexed="8"/>
      <name val="Arial"/>
      <family val="2"/>
    </font>
    <font>
      <sz val="9"/>
      <name val="Verdana"/>
      <family val="2"/>
    </font>
    <font>
      <b/>
      <sz val="10"/>
      <name val="Verdana"/>
      <family val="2"/>
    </font>
    <font>
      <b/>
      <u val="single"/>
      <sz val="11"/>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0"/>
      <name val="Arial"/>
      <family val="2"/>
    </font>
    <font>
      <b/>
      <sz val="14"/>
      <name val="Arial"/>
      <family val="2"/>
    </font>
    <font>
      <b/>
      <sz val="10.5"/>
      <color indexed="8"/>
      <name val="Arial"/>
      <family val="1"/>
    </font>
    <font>
      <b/>
      <sz val="11.5"/>
      <name val="Arial"/>
      <family val="2"/>
    </font>
    <font>
      <sz val="12"/>
      <name val="Verdana"/>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vertical="top" wrapText="1"/>
    </xf>
    <xf numFmtId="0" fontId="4" fillId="0" borderId="0" xfId="58" applyFont="1" applyBorder="1">
      <alignment/>
      <protection/>
    </xf>
    <xf numFmtId="0" fontId="4" fillId="0" borderId="0" xfId="58" applyFont="1">
      <alignment/>
      <protection/>
    </xf>
    <xf numFmtId="0" fontId="8" fillId="0" borderId="10" xfId="0" applyFont="1" applyFill="1" applyBorder="1" applyAlignment="1">
      <alignment horizontal="center" vertical="center" wrapText="1"/>
    </xf>
    <xf numFmtId="0" fontId="11" fillId="0" borderId="0" xfId="0" applyFont="1" applyBorder="1" applyAlignment="1">
      <alignment/>
    </xf>
    <xf numFmtId="0" fontId="12" fillId="0" borderId="0" xfId="0" applyFont="1" applyBorder="1" applyAlignment="1" quotePrefix="1">
      <alignment horizontal="center" vertical="top" wrapText="1"/>
    </xf>
    <xf numFmtId="0" fontId="0" fillId="0" borderId="0" xfId="0" applyBorder="1" applyAlignment="1">
      <alignment/>
    </xf>
    <xf numFmtId="0" fontId="6" fillId="0" borderId="11" xfId="0" applyFont="1" applyFill="1" applyBorder="1" applyAlignment="1">
      <alignment horizontal="center" vertical="top" wrapText="1"/>
    </xf>
    <xf numFmtId="0" fontId="6" fillId="0" borderId="10" xfId="0" applyFont="1" applyFill="1" applyBorder="1" applyAlignment="1">
      <alignment vertical="center" wrapText="1"/>
    </xf>
    <xf numFmtId="0" fontId="9" fillId="0" borderId="10" xfId="0" applyFont="1" applyFill="1" applyBorder="1" applyAlignment="1">
      <alignment vertical="top" wrapText="1"/>
    </xf>
    <xf numFmtId="0" fontId="9" fillId="0" borderId="10" xfId="0" applyFont="1" applyFill="1" applyBorder="1" applyAlignment="1">
      <alignment vertical="center" wrapText="1"/>
    </xf>
    <xf numFmtId="0" fontId="8" fillId="0" borderId="11"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Border="1" applyAlignment="1">
      <alignment vertical="top" wrapText="1"/>
    </xf>
    <xf numFmtId="0" fontId="14" fillId="0" borderId="0" xfId="0" applyFont="1" applyFill="1" applyBorder="1" applyAlignment="1">
      <alignment vertical="center" wrapText="1"/>
    </xf>
    <xf numFmtId="0" fontId="11" fillId="0" borderId="0" xfId="0" applyFont="1" applyBorder="1" applyAlignment="1">
      <alignment horizontal="center" vertical="top" wrapText="1"/>
    </xf>
    <xf numFmtId="0" fontId="7" fillId="0" borderId="10" xfId="58" applyFont="1" applyBorder="1" applyAlignment="1">
      <alignment horizontal="center" vertical="center" wrapText="1"/>
      <protection/>
    </xf>
    <xf numFmtId="0" fontId="6" fillId="0" borderId="10" xfId="58" applyFont="1" applyBorder="1" applyAlignment="1">
      <alignment horizontal="center"/>
      <protection/>
    </xf>
    <xf numFmtId="0" fontId="6" fillId="0" borderId="10" xfId="58" applyFont="1" applyBorder="1">
      <alignment/>
      <protection/>
    </xf>
    <xf numFmtId="0" fontId="9" fillId="0" borderId="10" xfId="58" applyFont="1" applyBorder="1">
      <alignment/>
      <protection/>
    </xf>
    <xf numFmtId="0" fontId="0" fillId="33" borderId="11" xfId="0" applyFill="1" applyBorder="1" applyAlignment="1">
      <alignment horizontal="left" vertical="top" wrapText="1"/>
    </xf>
    <xf numFmtId="0" fontId="9" fillId="0" borderId="0" xfId="0" applyFont="1" applyBorder="1" applyAlignment="1" quotePrefix="1">
      <alignment horizontal="left" vertical="top" wrapText="1"/>
    </xf>
    <xf numFmtId="0" fontId="9" fillId="0" borderId="10" xfId="0" applyFont="1" applyFill="1" applyBorder="1" applyAlignment="1">
      <alignment horizontal="right" vertical="center" wrapText="1" indent="1"/>
    </xf>
    <xf numFmtId="0" fontId="9" fillId="0" borderId="10" xfId="0" applyFont="1" applyFill="1" applyBorder="1" applyAlignment="1" quotePrefix="1">
      <alignment horizontal="right" vertical="center" wrapText="1" indent="1"/>
    </xf>
    <xf numFmtId="0" fontId="9" fillId="0" borderId="10" xfId="58" applyFont="1" applyBorder="1" applyAlignment="1">
      <alignment horizontal="right" vertical="center" wrapText="1" indent="1"/>
      <protection/>
    </xf>
    <xf numFmtId="0" fontId="6" fillId="0" borderId="10" xfId="58" applyFont="1" applyBorder="1" applyAlignment="1">
      <alignment horizontal="right" vertical="center" wrapText="1" indent="1"/>
      <protection/>
    </xf>
    <xf numFmtId="2" fontId="6" fillId="0" borderId="10" xfId="58" applyNumberFormat="1" applyFont="1" applyBorder="1" applyAlignment="1">
      <alignment horizontal="right" vertical="center" wrapText="1" indent="1"/>
      <protection/>
    </xf>
    <xf numFmtId="2" fontId="6" fillId="0" borderId="10" xfId="0" applyNumberFormat="1" applyFont="1" applyBorder="1" applyAlignment="1" quotePrefix="1">
      <alignment horizontal="right" vertical="center" wrapText="1" indent="1"/>
    </xf>
    <xf numFmtId="2" fontId="6" fillId="0" borderId="12" xfId="0" applyNumberFormat="1" applyFont="1" applyBorder="1" applyAlignment="1" quotePrefix="1">
      <alignment horizontal="right" vertical="center" wrapText="1" indent="1"/>
    </xf>
    <xf numFmtId="0" fontId="8" fillId="0" borderId="12" xfId="0" applyFont="1" applyFill="1" applyBorder="1" applyAlignment="1">
      <alignment horizontal="center" vertical="center" wrapText="1"/>
    </xf>
    <xf numFmtId="0" fontId="6" fillId="0" borderId="0" xfId="0" applyFont="1" applyBorder="1" applyAlignment="1" quotePrefix="1">
      <alignment vertical="top" wrapText="1"/>
    </xf>
    <xf numFmtId="0" fontId="6" fillId="0" borderId="0" xfId="0" applyFont="1" applyBorder="1" applyAlignment="1">
      <alignment vertical="top" wrapText="1"/>
    </xf>
    <xf numFmtId="0" fontId="6" fillId="0" borderId="10" xfId="0" applyFont="1" applyFill="1" applyBorder="1" applyAlignment="1">
      <alignment vertical="top" wrapText="1"/>
    </xf>
    <xf numFmtId="0" fontId="6" fillId="0" borderId="12" xfId="0" applyFont="1" applyBorder="1" applyAlignment="1">
      <alignment vertical="top" wrapText="1"/>
    </xf>
    <xf numFmtId="2" fontId="6" fillId="0" borderId="10" xfId="0" applyNumberFormat="1" applyFont="1" applyFill="1" applyBorder="1" applyAlignment="1">
      <alignment horizontal="right" vertical="center" wrapText="1" indent="1"/>
    </xf>
    <xf numFmtId="0" fontId="6" fillId="0" borderId="10" xfId="0" applyFont="1" applyFill="1" applyBorder="1" applyAlignment="1">
      <alignment horizontal="right" vertical="center" wrapText="1" indent="1"/>
    </xf>
    <xf numFmtId="2" fontId="6" fillId="0" borderId="12" xfId="0" applyNumberFormat="1" applyFont="1" applyFill="1" applyBorder="1" applyAlignment="1">
      <alignment horizontal="right" vertical="center" wrapText="1" indent="1"/>
    </xf>
    <xf numFmtId="0" fontId="6" fillId="0" borderId="12" xfId="0" applyFont="1" applyFill="1" applyBorder="1" applyAlignment="1">
      <alignment horizontal="right" vertical="center" wrapText="1" indent="1"/>
    </xf>
    <xf numFmtId="0" fontId="6" fillId="0" borderId="11" xfId="0" applyFont="1" applyBorder="1" applyAlignment="1">
      <alignment horizontal="right" vertical="center" wrapText="1" indent="1"/>
    </xf>
    <xf numFmtId="0" fontId="6" fillId="0" borderId="11" xfId="0" applyFont="1" applyFill="1" applyBorder="1" applyAlignment="1">
      <alignment horizontal="right" vertical="center" wrapText="1" indent="1"/>
    </xf>
    <xf numFmtId="2" fontId="6" fillId="0" borderId="11" xfId="0" applyNumberFormat="1" applyFont="1" applyFill="1" applyBorder="1" applyAlignment="1">
      <alignment horizontal="right" vertical="center" wrapText="1" indent="1"/>
    </xf>
    <xf numFmtId="2" fontId="6" fillId="0" borderId="10" xfId="0" applyNumberFormat="1" applyFont="1" applyBorder="1" applyAlignment="1">
      <alignment horizontal="right" vertical="center" wrapText="1" indent="1"/>
    </xf>
    <xf numFmtId="2" fontId="6" fillId="0" borderId="10" xfId="0" applyNumberFormat="1" applyFont="1" applyFill="1" applyBorder="1" applyAlignment="1" quotePrefix="1">
      <alignment horizontal="right" vertical="center" wrapText="1" indent="1"/>
    </xf>
    <xf numFmtId="0" fontId="6" fillId="0" borderId="10" xfId="0" applyFont="1" applyFill="1" applyBorder="1" applyAlignment="1" quotePrefix="1">
      <alignment horizontal="right" vertical="center" wrapText="1" indent="1"/>
    </xf>
    <xf numFmtId="0" fontId="6" fillId="0" borderId="10" xfId="0" applyFont="1" applyBorder="1" applyAlignment="1">
      <alignment horizontal="right" vertical="center" wrapText="1" indent="1"/>
    </xf>
    <xf numFmtId="0" fontId="8" fillId="0" borderId="11" xfId="0" applyFont="1" applyFill="1" applyBorder="1" applyAlignment="1">
      <alignment horizontal="right" vertical="center" wrapText="1" indent="1"/>
    </xf>
    <xf numFmtId="0" fontId="8" fillId="0" borderId="10" xfId="0" applyFont="1" applyFill="1" applyBorder="1" applyAlignment="1">
      <alignment horizontal="right" vertical="center" wrapText="1" indent="1"/>
    </xf>
    <xf numFmtId="0" fontId="6" fillId="0" borderId="10" xfId="58" applyFont="1" applyBorder="1" applyAlignment="1">
      <alignment horizontal="right" vertical="center" indent="1"/>
      <protection/>
    </xf>
    <xf numFmtId="2" fontId="6" fillId="0" borderId="10" xfId="58" applyNumberFormat="1" applyFont="1" applyBorder="1" applyAlignment="1">
      <alignment horizontal="right" vertical="center" indent="1"/>
      <protection/>
    </xf>
    <xf numFmtId="0" fontId="6" fillId="0" borderId="10" xfId="0" applyFont="1" applyBorder="1" applyAlignment="1" quotePrefix="1">
      <alignment horizontal="right" vertical="center" indent="1"/>
    </xf>
    <xf numFmtId="2" fontId="6" fillId="0" borderId="0" xfId="0" applyNumberFormat="1" applyFont="1" applyBorder="1" applyAlignment="1" quotePrefix="1">
      <alignment horizontal="right" vertical="center" wrapText="1" indent="1"/>
    </xf>
    <xf numFmtId="0" fontId="6" fillId="0" borderId="10" xfId="0" applyFont="1" applyBorder="1" applyAlignment="1">
      <alignment vertical="top" wrapText="1"/>
    </xf>
    <xf numFmtId="0" fontId="6" fillId="0" borderId="10" xfId="0" applyFont="1" applyBorder="1" applyAlignment="1">
      <alignment vertical="center" wrapText="1"/>
    </xf>
    <xf numFmtId="0" fontId="6" fillId="0" borderId="11" xfId="0" applyFont="1" applyFill="1" applyBorder="1" applyAlignment="1">
      <alignment vertical="center" wrapText="1"/>
    </xf>
    <xf numFmtId="0" fontId="6" fillId="0" borderId="10" xfId="0" applyFont="1" applyFill="1" applyBorder="1" applyAlignment="1" quotePrefix="1">
      <alignment horizontal="left" vertical="center" wrapText="1"/>
    </xf>
    <xf numFmtId="0" fontId="19" fillId="33"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0" borderId="10" xfId="0" applyFont="1" applyBorder="1" applyAlignment="1" quotePrefix="1">
      <alignment vertical="center"/>
    </xf>
    <xf numFmtId="0" fontId="6" fillId="0" borderId="12" xfId="0" applyFont="1" applyBorder="1" applyAlignment="1" quotePrefix="1">
      <alignment vertical="center"/>
    </xf>
    <xf numFmtId="0" fontId="6" fillId="0" borderId="10" xfId="0" applyFont="1" applyBorder="1" applyAlignment="1">
      <alignment vertical="center"/>
    </xf>
    <xf numFmtId="0" fontId="6" fillId="0" borderId="10" xfId="0" applyFont="1" applyBorder="1" applyAlignment="1">
      <alignment horizontal="center" vertical="top" wrapText="1"/>
    </xf>
    <xf numFmtId="0" fontId="6" fillId="0" borderId="12"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0" fillId="0" borderId="10" xfId="58" applyFont="1" applyBorder="1" applyAlignment="1">
      <alignment horizontal="right" vertical="center" wrapText="1" indent="1"/>
      <protection/>
    </xf>
    <xf numFmtId="0" fontId="7" fillId="0" borderId="12" xfId="0" applyFont="1" applyFill="1" applyBorder="1" applyAlignment="1">
      <alignment horizontal="center" vertical="center" wrapText="1"/>
    </xf>
    <xf numFmtId="0" fontId="8" fillId="33" borderId="15" xfId="0" applyFont="1" applyFill="1" applyBorder="1" applyAlignment="1">
      <alignment horizontal="left" vertical="top" wrapText="1" indent="1"/>
    </xf>
    <xf numFmtId="0" fontId="8" fillId="33" borderId="16" xfId="0" applyFont="1" applyFill="1" applyBorder="1" applyAlignment="1">
      <alignment horizontal="left" vertical="top" wrapText="1" indent="1"/>
    </xf>
    <xf numFmtId="0" fontId="8" fillId="33" borderId="17" xfId="0" applyFont="1" applyFill="1" applyBorder="1" applyAlignment="1">
      <alignment horizontal="left" vertical="top" wrapText="1" indent="1"/>
    </xf>
    <xf numFmtId="2" fontId="4" fillId="0" borderId="0" xfId="58" applyNumberFormat="1" applyFont="1">
      <alignment/>
      <protection/>
    </xf>
    <xf numFmtId="2" fontId="6" fillId="0" borderId="12" xfId="58" applyNumberFormat="1" applyFont="1" applyBorder="1" applyAlignment="1">
      <alignment horizontal="right" vertical="center" wrapText="1" indent="1"/>
      <protection/>
    </xf>
    <xf numFmtId="2" fontId="6" fillId="0" borderId="10" xfId="0" applyNumberFormat="1" applyFont="1" applyBorder="1" applyAlignment="1" quotePrefix="1">
      <alignment horizontal="right" vertical="center" indent="1"/>
    </xf>
    <xf numFmtId="0" fontId="4" fillId="0" borderId="0" xfId="0" applyFont="1" applyAlignment="1">
      <alignment vertical="top" wrapText="1"/>
    </xf>
    <xf numFmtId="0" fontId="4" fillId="0" borderId="0" xfId="0" applyFont="1" applyAlignment="1">
      <alignment horizontal="right" vertical="center" wrapText="1"/>
    </xf>
    <xf numFmtId="2" fontId="6" fillId="0" borderId="0" xfId="0" applyNumberFormat="1" applyFont="1" applyAlignment="1">
      <alignment horizontal="right" vertical="center" wrapText="1"/>
    </xf>
    <xf numFmtId="2" fontId="6" fillId="0" borderId="0" xfId="0" applyNumberFormat="1" applyFont="1" applyAlignment="1" quotePrefix="1">
      <alignment horizontal="right" vertical="center" wrapText="1"/>
    </xf>
    <xf numFmtId="0" fontId="8" fillId="33" borderId="10" xfId="0" applyFont="1" applyFill="1" applyBorder="1" applyAlignment="1">
      <alignment horizontal="left" vertical="top" wrapText="1" indent="1"/>
    </xf>
    <xf numFmtId="0" fontId="6" fillId="0" borderId="10" xfId="0" applyFont="1" applyBorder="1" applyAlignment="1">
      <alignment horizontal="center" vertical="center" wrapText="1"/>
    </xf>
    <xf numFmtId="2" fontId="20" fillId="0" borderId="10" xfId="58" applyNumberFormat="1" applyFont="1" applyBorder="1" applyAlignment="1">
      <alignment horizontal="right" vertical="center" wrapText="1" indent="1"/>
      <protection/>
    </xf>
    <xf numFmtId="2" fontId="6" fillId="0" borderId="0" xfId="0" applyNumberFormat="1" applyFont="1" applyFill="1" applyBorder="1" applyAlignment="1">
      <alignment horizontal="right" vertical="center" wrapText="1"/>
    </xf>
    <xf numFmtId="0" fontId="0" fillId="0" borderId="0" xfId="0" applyAlignment="1">
      <alignment horizontal="right" vertical="top" wrapText="1"/>
    </xf>
    <xf numFmtId="2" fontId="6" fillId="0" borderId="0" xfId="0" applyNumberFormat="1" applyFont="1" applyAlignment="1">
      <alignment horizontal="right" vertical="top" wrapText="1"/>
    </xf>
    <xf numFmtId="0" fontId="6" fillId="0" borderId="12" xfId="0" applyFont="1" applyFill="1" applyBorder="1" applyAlignment="1" quotePrefix="1">
      <alignment horizontal="right" vertical="center" wrapText="1" indent="1"/>
    </xf>
    <xf numFmtId="0" fontId="6" fillId="0" borderId="11" xfId="0" applyFont="1" applyFill="1" applyBorder="1" applyAlignment="1" quotePrefix="1">
      <alignment horizontal="right" vertical="center" wrapText="1" indent="1"/>
    </xf>
    <xf numFmtId="0" fontId="9" fillId="0" borderId="0" xfId="0" applyFont="1" applyBorder="1" applyAlignment="1">
      <alignment horizontal="center" vertical="center"/>
    </xf>
    <xf numFmtId="0" fontId="10" fillId="0" borderId="10" xfId="0" applyFont="1" applyFill="1" applyBorder="1" applyAlignment="1">
      <alignment horizontal="left" vertical="center" wrapText="1"/>
    </xf>
    <xf numFmtId="0" fontId="9" fillId="0" borderId="12" xfId="0" applyFont="1" applyFill="1" applyBorder="1" applyAlignment="1" quotePrefix="1">
      <alignment horizontal="center" vertical="center" wrapText="1"/>
    </xf>
    <xf numFmtId="0" fontId="9" fillId="0" borderId="11" xfId="0" applyFont="1" applyFill="1" applyBorder="1" applyAlignment="1" quotePrefix="1">
      <alignment horizontal="center" vertical="center" wrapText="1"/>
    </xf>
    <xf numFmtId="0" fontId="9" fillId="0" borderId="12" xfId="0" applyFont="1" applyFill="1" applyBorder="1" applyAlignment="1">
      <alignment horizontal="center" vertical="top" wrapText="1"/>
    </xf>
    <xf numFmtId="0" fontId="9" fillId="0" borderId="11"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8" fillId="33" borderId="10" xfId="0" applyFont="1" applyFill="1" applyBorder="1" applyAlignment="1">
      <alignment horizontal="left" vertical="top" wrapText="1"/>
    </xf>
    <xf numFmtId="0" fontId="6" fillId="0" borderId="12" xfId="0" applyFont="1" applyFill="1" applyBorder="1" applyAlignment="1">
      <alignment horizontal="right" vertical="center" wrapText="1" indent="1"/>
    </xf>
    <xf numFmtId="0" fontId="6" fillId="0" borderId="11" xfId="0" applyFont="1" applyFill="1" applyBorder="1" applyAlignment="1">
      <alignment horizontal="right" vertical="center" wrapText="1" indent="1"/>
    </xf>
    <xf numFmtId="0" fontId="3" fillId="33" borderId="10"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10" fillId="0" borderId="10" xfId="0" applyFont="1" applyBorder="1" applyAlignment="1">
      <alignment horizontal="left" vertical="top" wrapText="1"/>
    </xf>
    <xf numFmtId="0" fontId="3" fillId="0" borderId="10" xfId="0" applyFont="1" applyFill="1" applyBorder="1" applyAlignment="1">
      <alignment horizontal="right" vertical="center" wrapText="1"/>
    </xf>
    <xf numFmtId="0" fontId="10" fillId="0" borderId="10" xfId="0" applyFont="1" applyFill="1" applyBorder="1" applyAlignment="1">
      <alignment horizontal="left" vertical="top"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8" xfId="0" applyFont="1" applyBorder="1" applyAlignment="1">
      <alignment horizontal="left" vertical="center" wrapText="1"/>
    </xf>
    <xf numFmtId="0" fontId="14" fillId="0" borderId="1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8" fillId="0" borderId="12"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1" xfId="0" applyFont="1" applyFill="1" applyBorder="1" applyAlignment="1">
      <alignment horizontal="center" vertical="top"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2" fillId="0" borderId="13" xfId="0" applyFont="1" applyBorder="1" applyAlignment="1">
      <alignment horizontal="left" vertical="center" wrapText="1"/>
    </xf>
    <xf numFmtId="0" fontId="0" fillId="0" borderId="0" xfId="0" applyBorder="1" applyAlignment="1">
      <alignment vertical="center" wrapText="1"/>
    </xf>
    <xf numFmtId="0" fontId="0" fillId="0" borderId="18" xfId="0" applyBorder="1" applyAlignment="1">
      <alignment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6" fillId="0" borderId="2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2" xfId="58" applyFont="1" applyBorder="1" applyAlignment="1">
      <alignment horizontal="right" indent="1"/>
      <protection/>
    </xf>
    <xf numFmtId="0" fontId="6" fillId="0" borderId="23" xfId="58" applyFont="1" applyBorder="1" applyAlignment="1">
      <alignment horizontal="right" indent="1"/>
      <protection/>
    </xf>
    <xf numFmtId="0" fontId="6" fillId="0" borderId="0" xfId="0" applyFont="1" applyBorder="1" applyAlignment="1" quotePrefix="1">
      <alignment horizontal="left" vertical="top" wrapText="1"/>
    </xf>
    <xf numFmtId="0" fontId="8" fillId="0" borderId="10" xfId="0" applyFont="1" applyFill="1" applyBorder="1" applyAlignment="1">
      <alignment horizontal="center" vertical="center" wrapText="1"/>
    </xf>
    <xf numFmtId="0" fontId="9" fillId="0" borderId="22" xfId="58" applyFont="1" applyBorder="1" applyAlignment="1">
      <alignment horizontal="center"/>
      <protection/>
    </xf>
    <xf numFmtId="0" fontId="9" fillId="0" borderId="27" xfId="58" applyFont="1" applyBorder="1" applyAlignment="1">
      <alignment horizontal="center"/>
      <protection/>
    </xf>
    <xf numFmtId="0" fontId="9" fillId="0" borderId="23" xfId="58" applyFont="1" applyBorder="1" applyAlignment="1">
      <alignment horizontal="center"/>
      <protection/>
    </xf>
    <xf numFmtId="0" fontId="6" fillId="0" borderId="0" xfId="0" applyFont="1" applyBorder="1" applyAlignment="1" quotePrefix="1">
      <alignment horizontal="center" vertical="top" wrapText="1"/>
    </xf>
    <xf numFmtId="0" fontId="6" fillId="0" borderId="1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0" xfId="58" applyFont="1" applyBorder="1" applyAlignment="1">
      <alignment horizontal="center" vertical="center" wrapText="1"/>
      <protection/>
    </xf>
    <xf numFmtId="0" fontId="7" fillId="0" borderId="10" xfId="58" applyFont="1" applyBorder="1" applyAlignment="1">
      <alignment horizontal="right"/>
      <protection/>
    </xf>
    <xf numFmtId="0" fontId="20" fillId="0" borderId="22" xfId="58" applyFont="1" applyBorder="1" applyAlignment="1">
      <alignment horizontal="right" indent="1"/>
      <protection/>
    </xf>
    <xf numFmtId="0" fontId="20" fillId="0" borderId="23" xfId="58" applyFont="1" applyBorder="1" applyAlignment="1">
      <alignment horizontal="right" indent="1"/>
      <protection/>
    </xf>
    <xf numFmtId="0" fontId="13" fillId="0" borderId="22" xfId="0" applyFont="1" applyBorder="1" applyAlignment="1">
      <alignment horizontal="left" vertical="center"/>
    </xf>
    <xf numFmtId="0" fontId="13" fillId="0" borderId="27" xfId="0" applyFont="1" applyBorder="1" applyAlignment="1">
      <alignment horizontal="left" vertical="center"/>
    </xf>
    <xf numFmtId="0" fontId="13" fillId="0" borderId="23" xfId="0" applyFont="1" applyBorder="1" applyAlignment="1">
      <alignment horizontal="lef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top" wrapText="1"/>
    </xf>
    <xf numFmtId="0" fontId="8" fillId="0" borderId="10" xfId="0" applyFont="1" applyFill="1" applyBorder="1" applyAlignment="1">
      <alignment horizontal="left" vertical="center" wrapText="1"/>
    </xf>
    <xf numFmtId="0" fontId="6" fillId="0" borderId="27" xfId="0" applyFont="1" applyFill="1" applyBorder="1" applyAlignment="1" quotePrefix="1">
      <alignment horizontal="left" vertical="center" wrapText="1"/>
    </xf>
    <xf numFmtId="0" fontId="6" fillId="0" borderId="23" xfId="0" applyFont="1" applyFill="1" applyBorder="1" applyAlignment="1" quotePrefix="1">
      <alignment horizontal="left" vertical="center" wrapText="1"/>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6" fillId="0" borderId="10" xfId="0" applyFont="1" applyFill="1" applyBorder="1" applyAlignment="1" quotePrefix="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1</xdr:col>
      <xdr:colOff>1219200</xdr:colOff>
      <xdr:row>9</xdr:row>
      <xdr:rowOff>152400</xdr:rowOff>
    </xdr:to>
    <xdr:pic>
      <xdr:nvPicPr>
        <xdr:cNvPr id="1" name="Picture 1400"/>
        <xdr:cNvPicPr preferRelativeResize="1">
          <a:picLocks noChangeAspect="1"/>
        </xdr:cNvPicPr>
      </xdr:nvPicPr>
      <xdr:blipFill>
        <a:blip r:embed="rId1"/>
        <a:stretch>
          <a:fillRect/>
        </a:stretch>
      </xdr:blipFill>
      <xdr:spPr>
        <a:xfrm>
          <a:off x="323850" y="390525"/>
          <a:ext cx="12192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72"/>
  <sheetViews>
    <sheetView tabSelected="1" zoomScale="90" zoomScaleNormal="90" zoomScalePageLayoutView="0" workbookViewId="0" topLeftCell="A1">
      <selection activeCell="B50" sqref="B50"/>
    </sheetView>
  </sheetViews>
  <sheetFormatPr defaultColWidth="9.33203125" defaultRowHeight="12.75"/>
  <cols>
    <col min="1" max="1" width="5.66015625" style="0" customWidth="1"/>
    <col min="2" max="2" width="65.33203125" style="0" customWidth="1"/>
    <col min="3" max="7" width="15.83203125" style="0" customWidth="1"/>
    <col min="8" max="8" width="7" style="0" customWidth="1"/>
    <col min="9" max="9" width="12.66015625" style="0" customWidth="1"/>
    <col min="10" max="10" width="17.5" style="0" customWidth="1"/>
  </cols>
  <sheetData>
    <row r="2" spans="1:8" ht="15">
      <c r="A2" s="119"/>
      <c r="B2" s="120"/>
      <c r="C2" s="120"/>
      <c r="D2" s="120"/>
      <c r="E2" s="120"/>
      <c r="F2" s="120"/>
      <c r="G2" s="121"/>
      <c r="H2" s="14"/>
    </row>
    <row r="3" spans="1:8" ht="21.75" customHeight="1">
      <c r="A3" s="129" t="s">
        <v>147</v>
      </c>
      <c r="B3" s="130"/>
      <c r="C3" s="130"/>
      <c r="D3" s="130"/>
      <c r="E3" s="130"/>
      <c r="F3" s="130"/>
      <c r="G3" s="131"/>
      <c r="H3" s="14"/>
    </row>
    <row r="4" spans="1:8" ht="18" customHeight="1">
      <c r="A4" s="132" t="s">
        <v>148</v>
      </c>
      <c r="B4" s="133"/>
      <c r="C4" s="133"/>
      <c r="D4" s="133"/>
      <c r="E4" s="133"/>
      <c r="F4" s="133"/>
      <c r="G4" s="134"/>
      <c r="H4" s="14"/>
    </row>
    <row r="5" spans="1:8" ht="15.75" customHeight="1">
      <c r="A5" s="99" t="s">
        <v>115</v>
      </c>
      <c r="B5" s="100"/>
      <c r="C5" s="100"/>
      <c r="D5" s="100"/>
      <c r="E5" s="100"/>
      <c r="F5" s="100"/>
      <c r="G5" s="101"/>
      <c r="H5" s="14"/>
    </row>
    <row r="6" spans="1:8" ht="15.75" customHeight="1">
      <c r="A6" s="99" t="s">
        <v>116</v>
      </c>
      <c r="B6" s="100"/>
      <c r="C6" s="100"/>
      <c r="D6" s="100"/>
      <c r="E6" s="100"/>
      <c r="F6" s="100"/>
      <c r="G6" s="101"/>
      <c r="H6" s="14"/>
    </row>
    <row r="7" spans="1:8" ht="15.75" customHeight="1">
      <c r="A7" s="99" t="s">
        <v>117</v>
      </c>
      <c r="B7" s="100"/>
      <c r="C7" s="100"/>
      <c r="D7" s="100"/>
      <c r="E7" s="100"/>
      <c r="F7" s="100"/>
      <c r="G7" s="101"/>
      <c r="H7" s="14"/>
    </row>
    <row r="8" spans="1:8" ht="15.75" customHeight="1">
      <c r="A8" s="99" t="s">
        <v>118</v>
      </c>
      <c r="B8" s="100"/>
      <c r="C8" s="100"/>
      <c r="D8" s="100"/>
      <c r="E8" s="100"/>
      <c r="F8" s="100"/>
      <c r="G8" s="101"/>
      <c r="H8" s="14"/>
    </row>
    <row r="9" spans="1:8" ht="15.75" customHeight="1">
      <c r="A9" s="99" t="s">
        <v>119</v>
      </c>
      <c r="B9" s="100"/>
      <c r="C9" s="100"/>
      <c r="D9" s="100"/>
      <c r="E9" s="100"/>
      <c r="F9" s="100"/>
      <c r="G9" s="101"/>
      <c r="H9" s="14"/>
    </row>
    <row r="10" spans="1:8" ht="15.75" customHeight="1">
      <c r="A10" s="99" t="s">
        <v>120</v>
      </c>
      <c r="B10" s="100"/>
      <c r="C10" s="100"/>
      <c r="D10" s="100"/>
      <c r="E10" s="100"/>
      <c r="F10" s="100"/>
      <c r="G10" s="101"/>
      <c r="H10" s="14"/>
    </row>
    <row r="11" spans="1:7" ht="12.75" customHeight="1">
      <c r="A11" s="109"/>
      <c r="B11" s="110"/>
      <c r="C11" s="110"/>
      <c r="D11" s="110"/>
      <c r="E11" s="110"/>
      <c r="F11" s="110"/>
      <c r="G11" s="111"/>
    </row>
    <row r="12" spans="1:7" ht="18" customHeight="1">
      <c r="A12" s="105" t="s">
        <v>98</v>
      </c>
      <c r="B12" s="106"/>
      <c r="C12" s="106"/>
      <c r="D12" s="106"/>
      <c r="E12" s="106"/>
      <c r="F12" s="106"/>
      <c r="G12" s="107"/>
    </row>
    <row r="13" spans="1:7" ht="18" customHeight="1">
      <c r="A13" s="112" t="s">
        <v>121</v>
      </c>
      <c r="B13" s="112"/>
      <c r="C13" s="112"/>
      <c r="D13" s="112"/>
      <c r="E13" s="112"/>
      <c r="F13" s="112"/>
      <c r="G13" s="112"/>
    </row>
    <row r="14" spans="1:7" ht="18" customHeight="1">
      <c r="A14" s="103" t="s">
        <v>62</v>
      </c>
      <c r="B14" s="103"/>
      <c r="C14" s="103"/>
      <c r="D14" s="103"/>
      <c r="E14" s="103"/>
      <c r="F14" s="103"/>
      <c r="G14" s="103"/>
    </row>
    <row r="15" spans="1:7" ht="18" customHeight="1">
      <c r="A15" s="125" t="s">
        <v>63</v>
      </c>
      <c r="B15" s="126"/>
      <c r="C15" s="108" t="s">
        <v>73</v>
      </c>
      <c r="D15" s="108"/>
      <c r="E15" s="108"/>
      <c r="F15" s="113" t="s">
        <v>74</v>
      </c>
      <c r="G15" s="114"/>
    </row>
    <row r="16" spans="1:7" ht="34.5" customHeight="1">
      <c r="A16" s="127"/>
      <c r="B16" s="128"/>
      <c r="C16" s="12" t="s">
        <v>122</v>
      </c>
      <c r="D16" s="68" t="s">
        <v>123</v>
      </c>
      <c r="E16" s="12" t="s">
        <v>108</v>
      </c>
      <c r="F16" s="68" t="s">
        <v>122</v>
      </c>
      <c r="G16" s="68" t="s">
        <v>108</v>
      </c>
    </row>
    <row r="17" spans="1:7" ht="18" customHeight="1">
      <c r="A17" s="122">
        <v>1</v>
      </c>
      <c r="B17" s="104" t="s">
        <v>58</v>
      </c>
      <c r="C17" s="104"/>
      <c r="D17" s="104"/>
      <c r="E17" s="104"/>
      <c r="F17" s="104"/>
      <c r="G17" s="104"/>
    </row>
    <row r="18" spans="1:11" ht="30" customHeight="1">
      <c r="A18" s="123"/>
      <c r="B18" s="33" t="s">
        <v>65</v>
      </c>
      <c r="C18" s="35">
        <v>393.0799999999999</v>
      </c>
      <c r="D18" s="36">
        <v>949.18</v>
      </c>
      <c r="E18" s="35">
        <v>865.9</v>
      </c>
      <c r="F18" s="35">
        <v>4309.7</v>
      </c>
      <c r="G18" s="35">
        <v>3093.82</v>
      </c>
      <c r="H18" s="77"/>
      <c r="I18" s="82"/>
      <c r="J18" s="77"/>
      <c r="K18" s="77"/>
    </row>
    <row r="19" spans="1:11" ht="18" customHeight="1">
      <c r="A19" s="123"/>
      <c r="B19" s="33" t="s">
        <v>1</v>
      </c>
      <c r="C19" s="35">
        <v>5.909999999999997</v>
      </c>
      <c r="D19" s="35">
        <v>5.9</v>
      </c>
      <c r="E19" s="35">
        <v>2.11</v>
      </c>
      <c r="F19" s="35">
        <v>40.26</v>
      </c>
      <c r="G19" s="35">
        <v>5.4</v>
      </c>
      <c r="H19" s="77"/>
      <c r="I19" s="84"/>
      <c r="J19" s="77"/>
      <c r="K19" s="77"/>
    </row>
    <row r="20" spans="1:11" ht="18" customHeight="1">
      <c r="A20" s="124"/>
      <c r="B20" s="34" t="s">
        <v>0</v>
      </c>
      <c r="C20" s="37">
        <f>C18+C19</f>
        <v>398.9899999999999</v>
      </c>
      <c r="D20" s="37">
        <f>D18+D19</f>
        <v>955.0799999999999</v>
      </c>
      <c r="E20" s="38">
        <f>E18+E19</f>
        <v>868.01</v>
      </c>
      <c r="F20" s="37">
        <f>F18+F19</f>
        <v>4349.96</v>
      </c>
      <c r="G20" s="37">
        <f>G18+G19</f>
        <v>3099.2200000000003</v>
      </c>
      <c r="H20" s="77"/>
      <c r="I20" s="84"/>
      <c r="J20" s="77"/>
      <c r="K20" s="77"/>
    </row>
    <row r="21" spans="1:11" ht="18" customHeight="1">
      <c r="A21" s="122">
        <v>2</v>
      </c>
      <c r="B21" s="102" t="s">
        <v>57</v>
      </c>
      <c r="C21" s="102"/>
      <c r="D21" s="102"/>
      <c r="E21" s="102"/>
      <c r="F21" s="102"/>
      <c r="G21" s="102"/>
      <c r="H21" s="77"/>
      <c r="I21" s="84"/>
      <c r="J21" s="77"/>
      <c r="K21" s="77"/>
    </row>
    <row r="22" spans="1:11" ht="18" customHeight="1">
      <c r="A22" s="123"/>
      <c r="B22" s="52" t="s">
        <v>2</v>
      </c>
      <c r="C22" s="35">
        <v>186.50999999999976</v>
      </c>
      <c r="D22" s="39">
        <v>663.39</v>
      </c>
      <c r="E22" s="35">
        <v>548.54</v>
      </c>
      <c r="F22" s="41">
        <v>3424.56</v>
      </c>
      <c r="G22" s="41">
        <v>2170.6</v>
      </c>
      <c r="H22" s="77"/>
      <c r="I22" s="84"/>
      <c r="J22" s="77"/>
      <c r="K22" s="77"/>
    </row>
    <row r="23" spans="1:11" ht="18" customHeight="1">
      <c r="A23" s="123"/>
      <c r="B23" s="52" t="s">
        <v>3</v>
      </c>
      <c r="C23" s="35">
        <v>0</v>
      </c>
      <c r="D23" s="42">
        <v>0</v>
      </c>
      <c r="E23" s="35">
        <v>0</v>
      </c>
      <c r="F23" s="35">
        <v>0</v>
      </c>
      <c r="G23" s="35">
        <v>0</v>
      </c>
      <c r="H23" s="77"/>
      <c r="I23" s="84"/>
      <c r="J23" s="77"/>
      <c r="K23" s="77"/>
    </row>
    <row r="24" spans="1:11" ht="30" customHeight="1">
      <c r="A24" s="123"/>
      <c r="B24" s="52" t="s">
        <v>76</v>
      </c>
      <c r="C24" s="35">
        <v>94.89000000000001</v>
      </c>
      <c r="D24" s="28" t="s">
        <v>125</v>
      </c>
      <c r="E24" s="35">
        <v>86.71</v>
      </c>
      <c r="F24" s="43" t="s">
        <v>131</v>
      </c>
      <c r="G24" s="43" t="s">
        <v>111</v>
      </c>
      <c r="H24" s="78"/>
      <c r="I24" s="84"/>
      <c r="J24" s="77"/>
      <c r="K24" s="77"/>
    </row>
    <row r="25" spans="1:11" ht="18" customHeight="1">
      <c r="A25" s="123"/>
      <c r="B25" s="52" t="s">
        <v>4</v>
      </c>
      <c r="C25" s="35">
        <v>66.44</v>
      </c>
      <c r="D25" s="42">
        <v>60.42</v>
      </c>
      <c r="E25" s="35">
        <v>58.98</v>
      </c>
      <c r="F25" s="35">
        <v>255.42</v>
      </c>
      <c r="G25" s="43">
        <v>221.62</v>
      </c>
      <c r="H25" s="77"/>
      <c r="I25" s="84"/>
      <c r="J25" s="77"/>
      <c r="K25" s="77"/>
    </row>
    <row r="26" spans="1:11" ht="18" customHeight="1">
      <c r="A26" s="123"/>
      <c r="B26" s="52" t="s">
        <v>5</v>
      </c>
      <c r="C26" s="35">
        <v>4.319999999999997</v>
      </c>
      <c r="D26" s="45">
        <v>9.37</v>
      </c>
      <c r="E26" s="35">
        <v>9.03</v>
      </c>
      <c r="F26" s="35">
        <v>32.23</v>
      </c>
      <c r="G26" s="43">
        <v>35.27</v>
      </c>
      <c r="H26" s="77"/>
      <c r="I26" s="84"/>
      <c r="J26" s="77"/>
      <c r="K26" s="77"/>
    </row>
    <row r="27" spans="1:11" ht="49.5" customHeight="1">
      <c r="A27" s="123"/>
      <c r="B27" s="52" t="s">
        <v>64</v>
      </c>
      <c r="C27" s="35">
        <v>38.89999999999998</v>
      </c>
      <c r="D27" s="35">
        <v>160.71</v>
      </c>
      <c r="E27" s="35">
        <v>115.76</v>
      </c>
      <c r="F27" s="35">
        <v>537.5</v>
      </c>
      <c r="G27" s="43">
        <v>508.59</v>
      </c>
      <c r="H27" s="77"/>
      <c r="I27" s="84"/>
      <c r="J27" s="77"/>
      <c r="K27" s="77"/>
    </row>
    <row r="28" spans="1:11" ht="18" customHeight="1">
      <c r="A28" s="124"/>
      <c r="B28" s="52" t="s">
        <v>6</v>
      </c>
      <c r="C28" s="43">
        <f>C22+C23+C25+C26+C27+C24</f>
        <v>391.0599999999997</v>
      </c>
      <c r="D28" s="43">
        <f>D22+D23+D25+D26+D27+D24</f>
        <v>885.6899999999999</v>
      </c>
      <c r="E28" s="43">
        <f>E22+E23+E25+E26+E27+E24</f>
        <v>819.02</v>
      </c>
      <c r="F28" s="43">
        <f>F22+F23+F25+F26+F27+F24</f>
        <v>4076.86</v>
      </c>
      <c r="G28" s="43">
        <f>G22+G23+G25+G26+G27+G24</f>
        <v>2832.33</v>
      </c>
      <c r="H28" s="77"/>
      <c r="I28" s="84"/>
      <c r="J28" s="77"/>
      <c r="K28" s="77"/>
    </row>
    <row r="29" spans="1:11" ht="30" customHeight="1">
      <c r="A29" s="3">
        <v>3</v>
      </c>
      <c r="B29" s="52" t="s">
        <v>7</v>
      </c>
      <c r="C29" s="43">
        <v>7.93</v>
      </c>
      <c r="D29" s="43">
        <f>D20-D28</f>
        <v>69.38999999999999</v>
      </c>
      <c r="E29" s="44">
        <f>E20-E28</f>
        <v>48.99000000000001</v>
      </c>
      <c r="F29" s="43">
        <f>F20-F28</f>
        <v>273.0999999999999</v>
      </c>
      <c r="G29" s="43">
        <f>G20-G28</f>
        <v>266.8900000000003</v>
      </c>
      <c r="H29" s="77"/>
      <c r="I29" s="77"/>
      <c r="J29" s="77"/>
      <c r="K29" s="77"/>
    </row>
    <row r="30" spans="1:11" ht="18" customHeight="1">
      <c r="A30" s="3">
        <v>4</v>
      </c>
      <c r="B30" s="52" t="s">
        <v>8</v>
      </c>
      <c r="C30" s="35">
        <v>0</v>
      </c>
      <c r="D30" s="42">
        <v>0</v>
      </c>
      <c r="E30" s="35">
        <v>0</v>
      </c>
      <c r="F30" s="35">
        <v>0</v>
      </c>
      <c r="G30" s="35">
        <v>0</v>
      </c>
      <c r="H30" s="77"/>
      <c r="I30" s="84"/>
      <c r="J30" s="77"/>
      <c r="K30" s="77"/>
    </row>
    <row r="31" spans="1:11" ht="30">
      <c r="A31" s="3">
        <v>5</v>
      </c>
      <c r="B31" s="52" t="s">
        <v>17</v>
      </c>
      <c r="C31" s="43">
        <f>C29+C30</f>
        <v>7.93</v>
      </c>
      <c r="D31" s="43">
        <f>D29+D30</f>
        <v>69.38999999999999</v>
      </c>
      <c r="E31" s="44">
        <f>E29+E30</f>
        <v>48.99000000000001</v>
      </c>
      <c r="F31" s="43">
        <f>F29+F30</f>
        <v>273.0999999999999</v>
      </c>
      <c r="G31" s="43">
        <f>G29+G30</f>
        <v>266.8900000000003</v>
      </c>
      <c r="H31" s="77"/>
      <c r="I31" s="84"/>
      <c r="J31" s="77"/>
      <c r="K31" s="77"/>
    </row>
    <row r="32" spans="1:11" ht="18" customHeight="1">
      <c r="A32" s="3">
        <v>6</v>
      </c>
      <c r="B32" s="52" t="s">
        <v>9</v>
      </c>
      <c r="C32" s="35">
        <v>42.27</v>
      </c>
      <c r="D32" s="45">
        <v>38.79</v>
      </c>
      <c r="E32" s="35">
        <v>57.18</v>
      </c>
      <c r="F32" s="35">
        <v>164.01</v>
      </c>
      <c r="G32" s="43">
        <v>162.69</v>
      </c>
      <c r="H32" s="77"/>
      <c r="I32" s="84"/>
      <c r="J32" s="77"/>
      <c r="K32" s="77"/>
    </row>
    <row r="33" spans="1:11" ht="34.5" customHeight="1">
      <c r="A33" s="3">
        <v>7</v>
      </c>
      <c r="B33" s="52" t="s">
        <v>13</v>
      </c>
      <c r="C33" s="43" t="s">
        <v>132</v>
      </c>
      <c r="D33" s="43">
        <f>D31-D32</f>
        <v>30.599999999999987</v>
      </c>
      <c r="E33" s="43" t="s">
        <v>112</v>
      </c>
      <c r="F33" s="43">
        <f>F31-F32</f>
        <v>109.08999999999992</v>
      </c>
      <c r="G33" s="43">
        <f>G31-G32</f>
        <v>104.20000000000033</v>
      </c>
      <c r="H33" s="77"/>
      <c r="I33" s="84"/>
      <c r="J33" s="77"/>
      <c r="K33" s="77"/>
    </row>
    <row r="34" spans="1:11" ht="18" customHeight="1">
      <c r="A34" s="3">
        <v>8</v>
      </c>
      <c r="B34" s="52" t="s">
        <v>10</v>
      </c>
      <c r="C34" s="35">
        <v>0.76</v>
      </c>
      <c r="D34" s="42">
        <v>26.39</v>
      </c>
      <c r="E34" s="35">
        <v>0</v>
      </c>
      <c r="F34" s="35">
        <v>27.15</v>
      </c>
      <c r="G34" s="43">
        <v>11.27</v>
      </c>
      <c r="H34" s="77"/>
      <c r="I34" s="84"/>
      <c r="J34" s="77"/>
      <c r="K34" s="77"/>
    </row>
    <row r="35" spans="1:11" ht="30">
      <c r="A35" s="3">
        <v>9</v>
      </c>
      <c r="B35" s="52" t="s">
        <v>60</v>
      </c>
      <c r="C35" s="43" t="s">
        <v>133</v>
      </c>
      <c r="D35" s="43">
        <f>D33-D34</f>
        <v>4.209999999999987</v>
      </c>
      <c r="E35" s="43" t="s">
        <v>112</v>
      </c>
      <c r="F35" s="43">
        <f>F33-F34</f>
        <v>81.93999999999991</v>
      </c>
      <c r="G35" s="43">
        <f>G33-G34</f>
        <v>92.93000000000033</v>
      </c>
      <c r="H35" s="77"/>
      <c r="I35" s="84"/>
      <c r="J35" s="77"/>
      <c r="K35" s="77"/>
    </row>
    <row r="36" spans="1:11" ht="18" customHeight="1">
      <c r="A36" s="3">
        <v>10</v>
      </c>
      <c r="B36" s="52" t="s">
        <v>11</v>
      </c>
      <c r="C36" s="35">
        <v>27.33</v>
      </c>
      <c r="D36" s="42">
        <v>0</v>
      </c>
      <c r="E36" s="35">
        <v>31.45</v>
      </c>
      <c r="F36" s="35">
        <v>27.33</v>
      </c>
      <c r="G36" s="43">
        <v>31.45</v>
      </c>
      <c r="H36" s="77"/>
      <c r="I36" s="84"/>
      <c r="J36" s="77"/>
      <c r="K36" s="77"/>
    </row>
    <row r="37" spans="1:11" ht="30">
      <c r="A37" s="3">
        <v>11</v>
      </c>
      <c r="B37" s="52" t="s">
        <v>59</v>
      </c>
      <c r="C37" s="43" t="s">
        <v>134</v>
      </c>
      <c r="D37" s="43">
        <f>D35-D36</f>
        <v>4.209999999999987</v>
      </c>
      <c r="E37" s="43" t="s">
        <v>113</v>
      </c>
      <c r="F37" s="43">
        <f>F35-F36</f>
        <v>54.609999999999914</v>
      </c>
      <c r="G37" s="43">
        <f>G35-G36</f>
        <v>61.48000000000033</v>
      </c>
      <c r="H37" s="77"/>
      <c r="I37" s="84"/>
      <c r="J37" s="77"/>
      <c r="K37" s="77"/>
    </row>
    <row r="38" spans="1:11" ht="18" customHeight="1">
      <c r="A38" s="3">
        <v>12</v>
      </c>
      <c r="B38" s="53" t="s">
        <v>137</v>
      </c>
      <c r="C38" s="35">
        <v>0.96</v>
      </c>
      <c r="D38" s="42">
        <v>0</v>
      </c>
      <c r="E38" s="35">
        <v>0</v>
      </c>
      <c r="F38" s="35">
        <v>0.96</v>
      </c>
      <c r="G38" s="43">
        <v>0</v>
      </c>
      <c r="H38" s="77"/>
      <c r="I38" s="84"/>
      <c r="J38" s="77"/>
      <c r="K38" s="77"/>
    </row>
    <row r="39" spans="1:11" ht="18" customHeight="1">
      <c r="A39" s="3">
        <v>13</v>
      </c>
      <c r="B39" s="52" t="s">
        <v>14</v>
      </c>
      <c r="C39" s="43" t="s">
        <v>135</v>
      </c>
      <c r="D39" s="43">
        <f>D37-D38</f>
        <v>4.209999999999987</v>
      </c>
      <c r="E39" s="43" t="s">
        <v>113</v>
      </c>
      <c r="F39" s="43">
        <f>F37-F38</f>
        <v>53.64999999999991</v>
      </c>
      <c r="G39" s="43">
        <f>G37-G38</f>
        <v>61.48000000000033</v>
      </c>
      <c r="H39" s="77"/>
      <c r="I39" s="84"/>
      <c r="J39" s="77"/>
      <c r="K39" s="77"/>
    </row>
    <row r="40" spans="1:11" ht="18" customHeight="1">
      <c r="A40" s="3">
        <v>14</v>
      </c>
      <c r="B40" s="52" t="s">
        <v>15</v>
      </c>
      <c r="C40" s="35">
        <v>0</v>
      </c>
      <c r="D40" s="42">
        <v>0</v>
      </c>
      <c r="E40" s="35">
        <v>0</v>
      </c>
      <c r="F40" s="35">
        <v>0</v>
      </c>
      <c r="G40" s="43">
        <v>0</v>
      </c>
      <c r="H40" s="77"/>
      <c r="I40" s="84"/>
      <c r="J40" s="77"/>
      <c r="K40" s="77"/>
    </row>
    <row r="41" spans="1:11" ht="18" customHeight="1">
      <c r="A41" s="3">
        <v>15</v>
      </c>
      <c r="B41" s="52" t="s">
        <v>16</v>
      </c>
      <c r="C41" s="35">
        <v>0</v>
      </c>
      <c r="D41" s="42">
        <v>0</v>
      </c>
      <c r="E41" s="35">
        <v>0</v>
      </c>
      <c r="F41" s="35">
        <v>0</v>
      </c>
      <c r="G41" s="43">
        <v>0</v>
      </c>
      <c r="H41" s="77"/>
      <c r="I41" s="84"/>
      <c r="J41" s="77"/>
      <c r="K41" s="77"/>
    </row>
    <row r="42" spans="1:11" ht="30" customHeight="1">
      <c r="A42" s="3">
        <v>16</v>
      </c>
      <c r="B42" s="52" t="s">
        <v>75</v>
      </c>
      <c r="C42" s="43" t="s">
        <v>135</v>
      </c>
      <c r="D42" s="43">
        <f>D39-D40-D41</f>
        <v>4.209999999999987</v>
      </c>
      <c r="E42" s="43" t="s">
        <v>113</v>
      </c>
      <c r="F42" s="43">
        <f>F39-F40-F41</f>
        <v>53.64999999999991</v>
      </c>
      <c r="G42" s="43">
        <f>G39-G40-G41</f>
        <v>61.48000000000033</v>
      </c>
      <c r="H42" s="77"/>
      <c r="I42" s="84"/>
      <c r="J42" s="77"/>
      <c r="K42" s="77"/>
    </row>
    <row r="43" spans="1:11" ht="30">
      <c r="A43" s="3">
        <v>17</v>
      </c>
      <c r="B43" s="52" t="s">
        <v>96</v>
      </c>
      <c r="C43" s="35">
        <v>430.02</v>
      </c>
      <c r="D43" s="35">
        <v>430.02</v>
      </c>
      <c r="E43" s="35">
        <v>430.02</v>
      </c>
      <c r="F43" s="35">
        <v>430.02</v>
      </c>
      <c r="G43" s="44">
        <v>430.02</v>
      </c>
      <c r="H43" s="77"/>
      <c r="I43" s="84"/>
      <c r="J43" s="77"/>
      <c r="K43" s="77"/>
    </row>
    <row r="44" spans="1:11" ht="30">
      <c r="A44" s="13">
        <v>18</v>
      </c>
      <c r="B44" s="52" t="s">
        <v>12</v>
      </c>
      <c r="C44" s="45"/>
      <c r="D44" s="45"/>
      <c r="E44" s="28"/>
      <c r="F44" s="28">
        <v>311.59</v>
      </c>
      <c r="G44" s="43">
        <v>300.42</v>
      </c>
      <c r="H44" s="77"/>
      <c r="I44" s="83"/>
      <c r="J44" s="77"/>
      <c r="K44" s="77"/>
    </row>
    <row r="45" spans="1:11" ht="39.75" customHeight="1">
      <c r="A45" s="3" t="s">
        <v>83</v>
      </c>
      <c r="B45" s="52" t="s">
        <v>106</v>
      </c>
      <c r="C45" s="42">
        <v>0</v>
      </c>
      <c r="D45" s="42">
        <f>D37*10/D43</f>
        <v>0.09790242314310932</v>
      </c>
      <c r="E45" s="42">
        <v>0</v>
      </c>
      <c r="F45" s="42">
        <f>F37*10/F43</f>
        <v>1.2699409329798594</v>
      </c>
      <c r="G45" s="42">
        <f>G37*10/G43</f>
        <v>1.4297009441421409</v>
      </c>
      <c r="H45" s="77"/>
      <c r="I45" s="83"/>
      <c r="J45" s="77"/>
      <c r="K45" s="77"/>
    </row>
    <row r="46" spans="1:11" ht="39.75" customHeight="1">
      <c r="A46" s="3" t="s">
        <v>84</v>
      </c>
      <c r="B46" s="52" t="s">
        <v>97</v>
      </c>
      <c r="C46" s="42">
        <v>0</v>
      </c>
      <c r="D46" s="42">
        <f>D42*10/D43</f>
        <v>0.09790242314310932</v>
      </c>
      <c r="E46" s="42">
        <v>0</v>
      </c>
      <c r="F46" s="42">
        <f>F42*10/F43</f>
        <v>1.2476163899353498</v>
      </c>
      <c r="G46" s="42">
        <f>G42*10/G43</f>
        <v>1.4297009441421409</v>
      </c>
      <c r="H46" s="77"/>
      <c r="I46" s="83"/>
      <c r="J46" s="77"/>
      <c r="K46" s="77"/>
    </row>
    <row r="47" spans="1:8" ht="13.5" customHeight="1">
      <c r="A47" s="87"/>
      <c r="B47" s="87"/>
      <c r="C47" s="87"/>
      <c r="D47" s="87"/>
      <c r="E47" s="87"/>
      <c r="F47" s="87"/>
      <c r="G47" s="87"/>
      <c r="H47" s="76"/>
    </row>
    <row r="48" spans="1:8" ht="16.5" customHeight="1">
      <c r="A48" s="88" t="s">
        <v>99</v>
      </c>
      <c r="B48" s="88"/>
      <c r="C48" s="88"/>
      <c r="D48" s="88"/>
      <c r="E48" s="88"/>
      <c r="F48" s="88"/>
      <c r="G48" s="88"/>
      <c r="H48" s="76"/>
    </row>
    <row r="49" spans="1:8" ht="16.5" customHeight="1">
      <c r="A49" s="7" t="s">
        <v>22</v>
      </c>
      <c r="B49" s="11" t="s">
        <v>150</v>
      </c>
      <c r="C49" s="11"/>
      <c r="D49" s="11"/>
      <c r="E49" s="11"/>
      <c r="F49" s="11"/>
      <c r="G49" s="11"/>
      <c r="H49" s="76"/>
    </row>
    <row r="50" spans="1:8" ht="16.5" customHeight="1">
      <c r="A50" s="115">
        <v>1</v>
      </c>
      <c r="B50" s="8" t="s">
        <v>18</v>
      </c>
      <c r="C50" s="8"/>
      <c r="D50" s="8"/>
      <c r="E50" s="9"/>
      <c r="F50" s="9"/>
      <c r="G50" s="9"/>
      <c r="H50" s="76"/>
    </row>
    <row r="51" spans="1:8" ht="16.5" customHeight="1">
      <c r="A51" s="116"/>
      <c r="B51" s="54" t="s">
        <v>100</v>
      </c>
      <c r="C51" s="40">
        <v>2662578</v>
      </c>
      <c r="D51" s="40">
        <v>2662578</v>
      </c>
      <c r="E51" s="40">
        <v>2692778</v>
      </c>
      <c r="F51" s="40">
        <v>2662578</v>
      </c>
      <c r="G51" s="36">
        <v>2692778</v>
      </c>
      <c r="H51" s="76"/>
    </row>
    <row r="52" spans="1:8" ht="15">
      <c r="A52" s="117"/>
      <c r="B52" s="8" t="s">
        <v>101</v>
      </c>
      <c r="C52" s="36">
        <v>61.92</v>
      </c>
      <c r="D52" s="36">
        <v>61.92</v>
      </c>
      <c r="E52" s="36">
        <v>62.62</v>
      </c>
      <c r="F52" s="36">
        <v>61.92</v>
      </c>
      <c r="G52" s="36">
        <v>62.62</v>
      </c>
      <c r="H52" s="76"/>
    </row>
    <row r="53" spans="1:8" ht="15">
      <c r="A53" s="115">
        <v>2</v>
      </c>
      <c r="B53" s="55" t="s">
        <v>19</v>
      </c>
      <c r="C53" s="24"/>
      <c r="D53" s="24"/>
      <c r="E53" s="23"/>
      <c r="F53" s="23"/>
      <c r="G53" s="23"/>
      <c r="H53" s="76"/>
    </row>
    <row r="54" spans="1:8" ht="15">
      <c r="A54" s="116"/>
      <c r="B54" s="55" t="s">
        <v>20</v>
      </c>
      <c r="C54" s="24"/>
      <c r="D54" s="24"/>
      <c r="E54" s="23"/>
      <c r="F54" s="23"/>
      <c r="G54" s="23"/>
      <c r="H54" s="76"/>
    </row>
    <row r="55" spans="1:8" ht="15">
      <c r="A55" s="116"/>
      <c r="B55" s="62" t="s">
        <v>102</v>
      </c>
      <c r="C55" s="36" t="s">
        <v>66</v>
      </c>
      <c r="D55" s="36" t="s">
        <v>66</v>
      </c>
      <c r="E55" s="36" t="s">
        <v>66</v>
      </c>
      <c r="F55" s="36" t="s">
        <v>66</v>
      </c>
      <c r="G55" s="36" t="s">
        <v>66</v>
      </c>
      <c r="H55" s="76"/>
    </row>
    <row r="56" spans="1:8" ht="15" customHeight="1">
      <c r="A56" s="118"/>
      <c r="B56" s="64" t="s">
        <v>103</v>
      </c>
      <c r="C56" s="89"/>
      <c r="D56" s="89"/>
      <c r="E56" s="91"/>
      <c r="F56" s="91"/>
      <c r="G56" s="91"/>
      <c r="H56" s="76"/>
    </row>
    <row r="57" spans="1:8" ht="15" customHeight="1">
      <c r="A57" s="118"/>
      <c r="B57" s="65" t="s">
        <v>104</v>
      </c>
      <c r="C57" s="90"/>
      <c r="D57" s="90"/>
      <c r="E57" s="92"/>
      <c r="F57" s="92"/>
      <c r="G57" s="92"/>
      <c r="H57" s="76"/>
    </row>
    <row r="58" spans="1:8" ht="15">
      <c r="A58" s="118"/>
      <c r="B58" s="64" t="s">
        <v>105</v>
      </c>
      <c r="C58" s="89"/>
      <c r="D58" s="89"/>
      <c r="E58" s="91"/>
      <c r="F58" s="91"/>
      <c r="G58" s="91"/>
      <c r="H58" s="76"/>
    </row>
    <row r="59" spans="1:8" ht="15">
      <c r="A59" s="118"/>
      <c r="B59" s="63" t="s">
        <v>109</v>
      </c>
      <c r="C59" s="90"/>
      <c r="D59" s="90"/>
      <c r="E59" s="92"/>
      <c r="F59" s="92"/>
      <c r="G59" s="92"/>
      <c r="H59" s="76"/>
    </row>
    <row r="60" spans="1:8" ht="15">
      <c r="A60" s="116"/>
      <c r="B60" s="54" t="s">
        <v>21</v>
      </c>
      <c r="C60" s="10"/>
      <c r="D60" s="10"/>
      <c r="E60" s="9"/>
      <c r="F60" s="9"/>
      <c r="G60" s="9"/>
      <c r="H60" s="76"/>
    </row>
    <row r="61" spans="1:8" ht="15">
      <c r="A61" s="116"/>
      <c r="B61" s="62" t="s">
        <v>102</v>
      </c>
      <c r="C61" s="36">
        <v>1637622</v>
      </c>
      <c r="D61" s="36">
        <v>1637622</v>
      </c>
      <c r="E61" s="36">
        <v>1607422</v>
      </c>
      <c r="F61" s="36">
        <v>1637622</v>
      </c>
      <c r="G61" s="36">
        <v>1607422</v>
      </c>
      <c r="H61" s="76"/>
    </row>
    <row r="62" spans="1:8" ht="15">
      <c r="A62" s="116"/>
      <c r="B62" s="64" t="s">
        <v>103</v>
      </c>
      <c r="C62" s="85">
        <v>100</v>
      </c>
      <c r="D62" s="85">
        <v>100</v>
      </c>
      <c r="E62" s="85">
        <v>100</v>
      </c>
      <c r="F62" s="85">
        <v>100</v>
      </c>
      <c r="G62" s="85">
        <v>100</v>
      </c>
      <c r="H62" s="76"/>
    </row>
    <row r="63" spans="1:8" ht="15">
      <c r="A63" s="116"/>
      <c r="B63" s="65" t="s">
        <v>104</v>
      </c>
      <c r="C63" s="86"/>
      <c r="D63" s="86"/>
      <c r="E63" s="86"/>
      <c r="F63" s="86"/>
      <c r="G63" s="86"/>
      <c r="H63" s="76"/>
    </row>
    <row r="64" spans="1:8" ht="15">
      <c r="A64" s="116"/>
      <c r="B64" s="64" t="s">
        <v>105</v>
      </c>
      <c r="C64" s="85">
        <v>38.08</v>
      </c>
      <c r="D64" s="85">
        <v>38.08</v>
      </c>
      <c r="E64" s="85">
        <v>37.38</v>
      </c>
      <c r="F64" s="85">
        <v>38.08</v>
      </c>
      <c r="G64" s="96">
        <v>37.38</v>
      </c>
      <c r="H64" s="76"/>
    </row>
    <row r="65" spans="1:8" ht="15">
      <c r="A65" s="116"/>
      <c r="B65" s="63" t="s">
        <v>110</v>
      </c>
      <c r="C65" s="86"/>
      <c r="D65" s="86"/>
      <c r="E65" s="86"/>
      <c r="F65" s="86"/>
      <c r="G65" s="97"/>
      <c r="H65" s="76"/>
    </row>
    <row r="66" spans="1:8" ht="15">
      <c r="A66" s="94"/>
      <c r="B66" s="94"/>
      <c r="C66" s="94"/>
      <c r="D66" s="94"/>
      <c r="E66" s="94"/>
      <c r="F66" s="94"/>
      <c r="G66" s="94"/>
      <c r="H66" s="75"/>
    </row>
    <row r="67" spans="1:8" ht="45" customHeight="1">
      <c r="A67" s="21"/>
      <c r="B67" s="56" t="s">
        <v>63</v>
      </c>
      <c r="C67" s="57" t="s">
        <v>124</v>
      </c>
      <c r="D67" s="98"/>
      <c r="E67" s="98"/>
      <c r="F67" s="98"/>
      <c r="G67" s="98"/>
      <c r="H67" s="75"/>
    </row>
    <row r="68" spans="1:8" ht="14.25" customHeight="1">
      <c r="A68" s="93" t="s">
        <v>23</v>
      </c>
      <c r="B68" s="95" t="s">
        <v>77</v>
      </c>
      <c r="C68" s="95"/>
      <c r="D68" s="98"/>
      <c r="E68" s="98"/>
      <c r="F68" s="98"/>
      <c r="G68" s="98"/>
      <c r="H68" s="75"/>
    </row>
    <row r="69" spans="1:8" ht="15">
      <c r="A69" s="93"/>
      <c r="B69" s="69" t="s">
        <v>78</v>
      </c>
      <c r="C69" s="46">
        <v>0</v>
      </c>
      <c r="D69" s="98"/>
      <c r="E69" s="98"/>
      <c r="F69" s="98"/>
      <c r="G69" s="98"/>
      <c r="H69" s="75"/>
    </row>
    <row r="70" spans="1:8" ht="15">
      <c r="A70" s="93"/>
      <c r="B70" s="70" t="s">
        <v>79</v>
      </c>
      <c r="C70" s="47">
        <v>3</v>
      </c>
      <c r="D70" s="98"/>
      <c r="E70" s="98"/>
      <c r="F70" s="98"/>
      <c r="G70" s="98"/>
      <c r="H70" s="75"/>
    </row>
    <row r="71" spans="1:8" ht="15">
      <c r="A71" s="93"/>
      <c r="B71" s="71" t="s">
        <v>80</v>
      </c>
      <c r="C71" s="47">
        <v>3</v>
      </c>
      <c r="D71" s="98"/>
      <c r="E71" s="98"/>
      <c r="F71" s="98"/>
      <c r="G71" s="98"/>
      <c r="H71" s="75"/>
    </row>
    <row r="72" spans="1:8" ht="15">
      <c r="A72" s="93"/>
      <c r="B72" s="79" t="s">
        <v>81</v>
      </c>
      <c r="C72" s="47">
        <v>0</v>
      </c>
      <c r="D72" s="98"/>
      <c r="E72" s="98"/>
      <c r="F72" s="98"/>
      <c r="G72" s="98"/>
      <c r="H72" s="75"/>
    </row>
    <row r="73" ht="12.75" customHeight="1"/>
  </sheetData>
  <sheetProtection/>
  <mergeCells count="48">
    <mergeCell ref="A2:G2"/>
    <mergeCell ref="E62:E63"/>
    <mergeCell ref="A17:A20"/>
    <mergeCell ref="A21:A28"/>
    <mergeCell ref="A15:B16"/>
    <mergeCell ref="A3:G3"/>
    <mergeCell ref="A4:G4"/>
    <mergeCell ref="A5:G5"/>
    <mergeCell ref="A6:G6"/>
    <mergeCell ref="A7:G7"/>
    <mergeCell ref="C58:C59"/>
    <mergeCell ref="D58:D59"/>
    <mergeCell ref="E58:E59"/>
    <mergeCell ref="G58:G59"/>
    <mergeCell ref="A11:G11"/>
    <mergeCell ref="G56:G57"/>
    <mergeCell ref="A13:G13"/>
    <mergeCell ref="F15:G15"/>
    <mergeCell ref="A50:A52"/>
    <mergeCell ref="A53:A65"/>
    <mergeCell ref="A8:G8"/>
    <mergeCell ref="A9:G9"/>
    <mergeCell ref="A10:G10"/>
    <mergeCell ref="B21:G21"/>
    <mergeCell ref="A14:G14"/>
    <mergeCell ref="B17:G17"/>
    <mergeCell ref="A12:G12"/>
    <mergeCell ref="C15:E15"/>
    <mergeCell ref="A68:A72"/>
    <mergeCell ref="A66:G66"/>
    <mergeCell ref="G62:G63"/>
    <mergeCell ref="C64:C65"/>
    <mergeCell ref="B68:C68"/>
    <mergeCell ref="D64:D65"/>
    <mergeCell ref="E64:E65"/>
    <mergeCell ref="G64:G65"/>
    <mergeCell ref="D67:G72"/>
    <mergeCell ref="F62:F63"/>
    <mergeCell ref="F64:F65"/>
    <mergeCell ref="C62:C63"/>
    <mergeCell ref="D62:D63"/>
    <mergeCell ref="A47:G47"/>
    <mergeCell ref="A48:G48"/>
    <mergeCell ref="C56:C57"/>
    <mergeCell ref="D56:D57"/>
    <mergeCell ref="E56:E57"/>
    <mergeCell ref="F56:F57"/>
    <mergeCell ref="F58:F59"/>
  </mergeCells>
  <printOptions horizontalCentered="1"/>
  <pageMargins left="0.35" right="0.2" top="0.45" bottom="0.43" header="0.24" footer="0.17"/>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84"/>
  <sheetViews>
    <sheetView zoomScalePageLayoutView="0" workbookViewId="0" topLeftCell="A1">
      <selection activeCell="A51" sqref="A51:B52"/>
    </sheetView>
  </sheetViews>
  <sheetFormatPr defaultColWidth="10.66015625" defaultRowHeight="12.75"/>
  <cols>
    <col min="1" max="1" width="6" style="2" customWidth="1"/>
    <col min="2" max="2" width="69.16015625" style="2" customWidth="1"/>
    <col min="3" max="7" width="19.83203125" style="2" customWidth="1"/>
    <col min="8" max="16384" width="10.66015625" style="2" customWidth="1"/>
  </cols>
  <sheetData>
    <row r="1" spans="1:8" ht="15.75" customHeight="1">
      <c r="A1" s="112" t="s">
        <v>126</v>
      </c>
      <c r="B1" s="112"/>
      <c r="C1" s="112"/>
      <c r="D1" s="112"/>
      <c r="E1" s="15"/>
      <c r="F1" s="15"/>
      <c r="G1" s="15"/>
      <c r="H1" s="1"/>
    </row>
    <row r="2" spans="1:4" ht="13.5" customHeight="1">
      <c r="A2" s="150" t="s">
        <v>61</v>
      </c>
      <c r="B2" s="150"/>
      <c r="C2" s="150"/>
      <c r="D2" s="150"/>
    </row>
    <row r="3" spans="1:4" ht="45.75" customHeight="1">
      <c r="A3" s="149" t="s">
        <v>63</v>
      </c>
      <c r="B3" s="149"/>
      <c r="C3" s="17" t="s">
        <v>127</v>
      </c>
      <c r="D3" s="17" t="s">
        <v>107</v>
      </c>
    </row>
    <row r="4" spans="1:4" ht="14.25" customHeight="1">
      <c r="A4" s="18" t="s">
        <v>22</v>
      </c>
      <c r="B4" s="19" t="s">
        <v>24</v>
      </c>
      <c r="C4" s="19"/>
      <c r="D4" s="25"/>
    </row>
    <row r="5" spans="1:4" ht="14.25" customHeight="1">
      <c r="A5" s="18">
        <v>1</v>
      </c>
      <c r="B5" s="19" t="s">
        <v>130</v>
      </c>
      <c r="C5" s="20"/>
      <c r="D5" s="25"/>
    </row>
    <row r="6" spans="1:6" ht="14.25" customHeight="1">
      <c r="A6" s="20"/>
      <c r="B6" s="19" t="s">
        <v>25</v>
      </c>
      <c r="C6" s="48">
        <v>430.02</v>
      </c>
      <c r="D6" s="48">
        <v>430.02</v>
      </c>
      <c r="F6" s="72"/>
    </row>
    <row r="7" spans="1:4" ht="14.25" customHeight="1">
      <c r="A7" s="20"/>
      <c r="B7" s="19" t="s">
        <v>26</v>
      </c>
      <c r="C7" s="49">
        <v>348.47</v>
      </c>
      <c r="D7" s="49">
        <v>311.59</v>
      </c>
    </row>
    <row r="8" spans="1:4" ht="14.25" customHeight="1">
      <c r="A8" s="20"/>
      <c r="B8" s="19" t="s">
        <v>27</v>
      </c>
      <c r="C8" s="49">
        <v>0</v>
      </c>
      <c r="D8" s="49">
        <v>0</v>
      </c>
    </row>
    <row r="9" spans="1:5" ht="14.25" customHeight="1">
      <c r="A9" s="151" t="s">
        <v>92</v>
      </c>
      <c r="B9" s="152"/>
      <c r="C9" s="81">
        <f>SUM(C6:C8)</f>
        <v>778.49</v>
      </c>
      <c r="D9" s="67">
        <f>SUM(D6:D8)</f>
        <v>741.6099999999999</v>
      </c>
      <c r="E9" s="1"/>
    </row>
    <row r="10" spans="1:4" ht="14.25" customHeight="1">
      <c r="A10" s="20"/>
      <c r="B10" s="20"/>
      <c r="C10" s="20"/>
      <c r="D10" s="20"/>
    </row>
    <row r="11" spans="1:4" ht="14.25" customHeight="1">
      <c r="A11" s="18">
        <v>2</v>
      </c>
      <c r="B11" s="19" t="s">
        <v>28</v>
      </c>
      <c r="C11" s="27">
        <v>0</v>
      </c>
      <c r="D11" s="27">
        <v>0</v>
      </c>
    </row>
    <row r="12" spans="1:4" ht="14.25" customHeight="1">
      <c r="A12" s="20"/>
      <c r="B12" s="19"/>
      <c r="C12" s="19"/>
      <c r="D12" s="19"/>
    </row>
    <row r="13" spans="1:4" ht="14.25" customHeight="1">
      <c r="A13" s="18">
        <v>3</v>
      </c>
      <c r="B13" s="19" t="s">
        <v>29</v>
      </c>
      <c r="C13" s="27">
        <v>0</v>
      </c>
      <c r="D13" s="27">
        <v>0</v>
      </c>
    </row>
    <row r="14" spans="1:4" ht="14.25" customHeight="1">
      <c r="A14" s="20"/>
      <c r="B14" s="19"/>
      <c r="C14" s="20"/>
      <c r="D14" s="20"/>
    </row>
    <row r="15" spans="1:4" ht="14.25" customHeight="1">
      <c r="A15" s="18">
        <v>4</v>
      </c>
      <c r="B15" s="19" t="s">
        <v>30</v>
      </c>
      <c r="C15" s="20"/>
      <c r="D15" s="20"/>
    </row>
    <row r="16" spans="1:4" ht="14.25" customHeight="1">
      <c r="A16" s="20" t="s">
        <v>31</v>
      </c>
      <c r="B16" s="19" t="s">
        <v>32</v>
      </c>
      <c r="C16" s="48">
        <v>173.05</v>
      </c>
      <c r="D16" s="48">
        <f>257.05-58.14</f>
        <v>198.91000000000003</v>
      </c>
    </row>
    <row r="17" spans="1:4" ht="14.25" customHeight="1">
      <c r="A17" s="20"/>
      <c r="B17" s="19" t="s">
        <v>33</v>
      </c>
      <c r="C17" s="48">
        <v>51.16</v>
      </c>
      <c r="D17" s="48">
        <v>58.14</v>
      </c>
    </row>
    <row r="18" spans="1:4" ht="14.25" customHeight="1">
      <c r="A18" s="20"/>
      <c r="B18" s="19" t="s">
        <v>34</v>
      </c>
      <c r="C18" s="27">
        <v>31.2</v>
      </c>
      <c r="D18" s="27">
        <v>11.1</v>
      </c>
    </row>
    <row r="19" spans="1:4" ht="14.25" customHeight="1">
      <c r="A19" s="20"/>
      <c r="B19" s="19" t="s">
        <v>35</v>
      </c>
      <c r="C19" s="27">
        <v>0</v>
      </c>
      <c r="D19" s="27">
        <v>0</v>
      </c>
    </row>
    <row r="20" spans="1:4" ht="14.25" customHeight="1">
      <c r="A20" s="151" t="s">
        <v>91</v>
      </c>
      <c r="B20" s="152"/>
      <c r="C20" s="81">
        <f>SUM(C16:C19)</f>
        <v>255.41</v>
      </c>
      <c r="D20" s="67">
        <f>SUM(D16:D19)</f>
        <v>268.15000000000003</v>
      </c>
    </row>
    <row r="21" spans="1:4" ht="14.25" customHeight="1">
      <c r="A21" s="20"/>
      <c r="B21" s="20"/>
      <c r="C21" s="20"/>
      <c r="D21" s="25"/>
    </row>
    <row r="22" spans="1:4" ht="14.25" customHeight="1">
      <c r="A22" s="18">
        <v>5</v>
      </c>
      <c r="B22" s="19" t="s">
        <v>36</v>
      </c>
      <c r="C22" s="20"/>
      <c r="D22" s="25"/>
    </row>
    <row r="23" spans="1:4" ht="14.25" customHeight="1">
      <c r="A23" s="20"/>
      <c r="B23" s="19" t="s">
        <v>37</v>
      </c>
      <c r="C23" s="26">
        <v>1450.81</v>
      </c>
      <c r="D23" s="26">
        <v>1221.66</v>
      </c>
    </row>
    <row r="24" spans="1:5" ht="14.25" customHeight="1">
      <c r="A24" s="20"/>
      <c r="B24" s="19" t="s">
        <v>38</v>
      </c>
      <c r="C24" s="27">
        <v>914.04</v>
      </c>
      <c r="D24" s="27">
        <v>561.6</v>
      </c>
      <c r="E24" s="72"/>
    </row>
    <row r="25" spans="1:4" ht="14.25" customHeight="1">
      <c r="A25" s="20"/>
      <c r="B25" s="19" t="s">
        <v>39</v>
      </c>
      <c r="C25" s="26">
        <v>155.81</v>
      </c>
      <c r="D25" s="26">
        <v>356.15</v>
      </c>
    </row>
    <row r="26" spans="1:4" ht="14.25" customHeight="1">
      <c r="A26" s="20"/>
      <c r="B26" s="19" t="s">
        <v>40</v>
      </c>
      <c r="C26" s="26">
        <v>16.56</v>
      </c>
      <c r="D26" s="26">
        <v>68.05</v>
      </c>
    </row>
    <row r="27" spans="1:4" ht="14.25" customHeight="1">
      <c r="A27" s="138" t="s">
        <v>90</v>
      </c>
      <c r="B27" s="139"/>
      <c r="C27" s="27">
        <f>SUM(C23:C26)</f>
        <v>2537.22</v>
      </c>
      <c r="D27" s="26">
        <f>SUM(D23:D26)</f>
        <v>2207.4600000000005</v>
      </c>
    </row>
    <row r="28" spans="1:4" ht="14.25" customHeight="1">
      <c r="A28" s="138" t="s">
        <v>89</v>
      </c>
      <c r="B28" s="139"/>
      <c r="C28" s="27">
        <f>C9+C20+C27</f>
        <v>3571.12</v>
      </c>
      <c r="D28" s="27">
        <f>D9+D20+D27</f>
        <v>3217.2200000000003</v>
      </c>
    </row>
    <row r="29" spans="1:4" ht="14.25" customHeight="1">
      <c r="A29" s="142"/>
      <c r="B29" s="143"/>
      <c r="C29" s="143"/>
      <c r="D29" s="144"/>
    </row>
    <row r="30" spans="1:4" ht="14.25" customHeight="1">
      <c r="A30" s="18" t="s">
        <v>23</v>
      </c>
      <c r="B30" s="19" t="s">
        <v>41</v>
      </c>
      <c r="C30" s="19"/>
      <c r="D30" s="20"/>
    </row>
    <row r="31" spans="1:4" ht="14.25" customHeight="1">
      <c r="A31" s="18">
        <v>1</v>
      </c>
      <c r="B31" s="19" t="s">
        <v>42</v>
      </c>
      <c r="C31" s="19"/>
      <c r="D31" s="20"/>
    </row>
    <row r="32" spans="1:4" ht="14.25" customHeight="1">
      <c r="A32" s="20" t="s">
        <v>31</v>
      </c>
      <c r="B32" s="19" t="s">
        <v>43</v>
      </c>
      <c r="C32" s="27">
        <v>367.74</v>
      </c>
      <c r="D32" s="27">
        <v>420.63</v>
      </c>
    </row>
    <row r="33" spans="1:4" ht="14.25" customHeight="1">
      <c r="A33" s="20"/>
      <c r="B33" s="19" t="s">
        <v>44</v>
      </c>
      <c r="C33" s="27">
        <v>0</v>
      </c>
      <c r="D33" s="27">
        <v>0</v>
      </c>
    </row>
    <row r="34" spans="1:4" ht="14.25" customHeight="1">
      <c r="A34" s="20"/>
      <c r="B34" s="19" t="s">
        <v>45</v>
      </c>
      <c r="C34" s="27">
        <v>32.16</v>
      </c>
      <c r="D34" s="27">
        <v>32.16</v>
      </c>
    </row>
    <row r="35" spans="1:4" ht="14.25" customHeight="1">
      <c r="A35" s="20"/>
      <c r="B35" s="19" t="s">
        <v>46</v>
      </c>
      <c r="C35" s="27">
        <v>0</v>
      </c>
      <c r="D35" s="27">
        <v>0</v>
      </c>
    </row>
    <row r="36" spans="1:4" ht="14.25" customHeight="1">
      <c r="A36" s="20"/>
      <c r="B36" s="19" t="s">
        <v>47</v>
      </c>
      <c r="C36" s="27">
        <v>35.3</v>
      </c>
      <c r="D36" s="27">
        <v>37.4</v>
      </c>
    </row>
    <row r="37" spans="1:4" ht="14.25" customHeight="1">
      <c r="A37" s="20"/>
      <c r="B37" s="19" t="s">
        <v>48</v>
      </c>
      <c r="C37" s="27">
        <v>0</v>
      </c>
      <c r="D37" s="27">
        <v>0</v>
      </c>
    </row>
    <row r="38" spans="1:6" ht="14.25" customHeight="1">
      <c r="A38" s="138" t="s">
        <v>88</v>
      </c>
      <c r="B38" s="139"/>
      <c r="C38" s="27">
        <f>SUM(C32:C37)</f>
        <v>435.2</v>
      </c>
      <c r="D38" s="27">
        <f>SUM(D32:D37)</f>
        <v>490.18999999999994</v>
      </c>
      <c r="F38" s="72"/>
    </row>
    <row r="39" spans="1:4" ht="14.25" customHeight="1">
      <c r="A39" s="20"/>
      <c r="B39" s="20"/>
      <c r="C39" s="20"/>
      <c r="D39" s="25"/>
    </row>
    <row r="40" spans="1:4" ht="14.25" customHeight="1">
      <c r="A40" s="18">
        <v>2</v>
      </c>
      <c r="B40" s="19" t="s">
        <v>49</v>
      </c>
      <c r="C40" s="19"/>
      <c r="D40" s="25"/>
    </row>
    <row r="41" spans="1:4" ht="14.25" customHeight="1">
      <c r="A41" s="20"/>
      <c r="B41" s="19" t="s">
        <v>50</v>
      </c>
      <c r="C41" s="27">
        <v>0</v>
      </c>
      <c r="D41" s="27">
        <v>0</v>
      </c>
    </row>
    <row r="42" spans="1:4" ht="14.25" customHeight="1">
      <c r="A42" s="20"/>
      <c r="B42" s="19" t="s">
        <v>51</v>
      </c>
      <c r="C42" s="27">
        <v>1286.93</v>
      </c>
      <c r="D42" s="27">
        <v>951.45</v>
      </c>
    </row>
    <row r="43" spans="1:4" ht="14.25" customHeight="1">
      <c r="A43" s="20"/>
      <c r="B43" s="19" t="s">
        <v>52</v>
      </c>
      <c r="C43" s="27">
        <v>1747.16</v>
      </c>
      <c r="D43" s="27">
        <v>1682.93</v>
      </c>
    </row>
    <row r="44" spans="1:4" ht="14.25" customHeight="1">
      <c r="A44" s="20"/>
      <c r="B44" s="19" t="s">
        <v>53</v>
      </c>
      <c r="C44" s="27">
        <v>47.97</v>
      </c>
      <c r="D44" s="27">
        <v>44.29</v>
      </c>
    </row>
    <row r="45" spans="1:4" ht="14.25" customHeight="1">
      <c r="A45" s="20"/>
      <c r="B45" s="19" t="s">
        <v>54</v>
      </c>
      <c r="C45" s="27">
        <v>53.86</v>
      </c>
      <c r="D45" s="27">
        <v>48.36</v>
      </c>
    </row>
    <row r="46" spans="1:4" ht="14.25" customHeight="1">
      <c r="A46" s="20"/>
      <c r="B46" s="19" t="s">
        <v>55</v>
      </c>
      <c r="C46" s="27">
        <v>0</v>
      </c>
      <c r="D46" s="27">
        <v>0</v>
      </c>
    </row>
    <row r="47" spans="1:4" ht="14.25" customHeight="1">
      <c r="A47" s="138" t="s">
        <v>86</v>
      </c>
      <c r="B47" s="139"/>
      <c r="C47" s="27">
        <f>SUM(C41:C46)</f>
        <v>3135.92</v>
      </c>
      <c r="D47" s="27">
        <f>SUM(D41:D46)</f>
        <v>2727.03</v>
      </c>
    </row>
    <row r="48" spans="1:4" ht="14.25" customHeight="1">
      <c r="A48" s="138" t="s">
        <v>87</v>
      </c>
      <c r="B48" s="139"/>
      <c r="C48" s="73">
        <f>C38+C47</f>
        <v>3571.12</v>
      </c>
      <c r="D48" s="73">
        <f>D38+D47</f>
        <v>3217.2200000000003</v>
      </c>
    </row>
    <row r="49" spans="1:7" ht="7.5" customHeight="1">
      <c r="A49" s="142"/>
      <c r="B49" s="143"/>
      <c r="C49" s="143"/>
      <c r="D49" s="143"/>
      <c r="E49" s="143"/>
      <c r="F49" s="143"/>
      <c r="G49" s="144"/>
    </row>
    <row r="50" spans="1:7" ht="15">
      <c r="A50" s="163" t="s">
        <v>149</v>
      </c>
      <c r="B50" s="164"/>
      <c r="C50" s="164"/>
      <c r="D50" s="164"/>
      <c r="E50" s="164"/>
      <c r="F50" s="164"/>
      <c r="G50" s="165"/>
    </row>
    <row r="51" spans="1:7" ht="15">
      <c r="A51" s="125" t="s">
        <v>63</v>
      </c>
      <c r="B51" s="126"/>
      <c r="C51" s="141" t="s">
        <v>73</v>
      </c>
      <c r="D51" s="141"/>
      <c r="E51" s="141"/>
      <c r="F51" s="141" t="s">
        <v>74</v>
      </c>
      <c r="G51" s="141"/>
    </row>
    <row r="52" spans="1:7" ht="27.75" customHeight="1">
      <c r="A52" s="127"/>
      <c r="B52" s="128"/>
      <c r="C52" s="30" t="s">
        <v>122</v>
      </c>
      <c r="D52" s="66" t="s">
        <v>123</v>
      </c>
      <c r="E52" s="30" t="s">
        <v>108</v>
      </c>
      <c r="F52" s="66" t="s">
        <v>122</v>
      </c>
      <c r="G52" s="66" t="s">
        <v>108</v>
      </c>
    </row>
    <row r="53" spans="1:7" ht="14.25" customHeight="1">
      <c r="A53" s="156">
        <v>1</v>
      </c>
      <c r="B53" s="153" t="s">
        <v>67</v>
      </c>
      <c r="C53" s="154"/>
      <c r="D53" s="154"/>
      <c r="E53" s="154"/>
      <c r="F53" s="154"/>
      <c r="G53" s="155"/>
    </row>
    <row r="54" spans="1:9" ht="14.25" customHeight="1">
      <c r="A54" s="157"/>
      <c r="B54" s="58" t="s">
        <v>68</v>
      </c>
      <c r="C54" s="74">
        <f>393.08-20</f>
        <v>373.08</v>
      </c>
      <c r="D54" s="51">
        <v>949.18</v>
      </c>
      <c r="E54" s="74">
        <v>865.9</v>
      </c>
      <c r="F54" s="28">
        <v>4289.7</v>
      </c>
      <c r="G54" s="28">
        <v>3093.82</v>
      </c>
      <c r="I54" s="72"/>
    </row>
    <row r="55" spans="1:7" ht="14.25" customHeight="1">
      <c r="A55" s="157"/>
      <c r="B55" s="59" t="s">
        <v>69</v>
      </c>
      <c r="C55" s="28">
        <v>20</v>
      </c>
      <c r="D55" s="28" t="s">
        <v>70</v>
      </c>
      <c r="E55" s="29" t="s">
        <v>70</v>
      </c>
      <c r="F55" s="29">
        <v>20</v>
      </c>
      <c r="G55" s="29" t="s">
        <v>70</v>
      </c>
    </row>
    <row r="56" spans="1:9" ht="14.25" customHeight="1">
      <c r="A56" s="158"/>
      <c r="B56" s="60" t="s">
        <v>82</v>
      </c>
      <c r="C56" s="28">
        <f>SUM(C54:C55)</f>
        <v>393.08</v>
      </c>
      <c r="D56" s="28">
        <f>SUM(D54:D55)</f>
        <v>949.18</v>
      </c>
      <c r="E56" s="28">
        <f>SUM(E54:E55)</f>
        <v>865.9</v>
      </c>
      <c r="F56" s="28">
        <f>SUM(F54:F55)</f>
        <v>4309.7</v>
      </c>
      <c r="G56" s="28">
        <f>SUM(G54:G55)</f>
        <v>3093.82</v>
      </c>
      <c r="I56" s="72"/>
    </row>
    <row r="57" spans="1:7" ht="14.25" customHeight="1">
      <c r="A57" s="156">
        <v>2</v>
      </c>
      <c r="B57" s="153" t="s">
        <v>94</v>
      </c>
      <c r="C57" s="154"/>
      <c r="D57" s="154"/>
      <c r="E57" s="154"/>
      <c r="F57" s="154"/>
      <c r="G57" s="155"/>
    </row>
    <row r="58" spans="1:9" ht="14.25" customHeight="1">
      <c r="A58" s="157"/>
      <c r="B58" s="58" t="s">
        <v>68</v>
      </c>
      <c r="C58" s="74" t="s">
        <v>136</v>
      </c>
      <c r="D58" s="28">
        <v>69.39</v>
      </c>
      <c r="E58" s="50">
        <v>48.99</v>
      </c>
      <c r="F58" s="28">
        <f>273.1-16.72</f>
        <v>256.38</v>
      </c>
      <c r="G58" s="28">
        <v>266.89</v>
      </c>
      <c r="I58" s="72"/>
    </row>
    <row r="59" spans="1:7" ht="14.25" customHeight="1">
      <c r="A59" s="157"/>
      <c r="B59" s="58" t="s">
        <v>71</v>
      </c>
      <c r="C59" s="28">
        <v>16.72</v>
      </c>
      <c r="D59" s="28" t="s">
        <v>70</v>
      </c>
      <c r="E59" s="28" t="s">
        <v>70</v>
      </c>
      <c r="F59" s="28">
        <v>16.72</v>
      </c>
      <c r="G59" s="28" t="s">
        <v>70</v>
      </c>
    </row>
    <row r="60" spans="1:9" ht="14.25" customHeight="1">
      <c r="A60" s="158"/>
      <c r="B60" s="60" t="s">
        <v>82</v>
      </c>
      <c r="C60" s="28">
        <f>C58+C59</f>
        <v>7.93</v>
      </c>
      <c r="D60" s="28">
        <f>SUM(D58:D59)</f>
        <v>69.39</v>
      </c>
      <c r="E60" s="28">
        <f>SUM(E58:E59)</f>
        <v>48.99</v>
      </c>
      <c r="F60" s="28">
        <f>SUM(F58:F59)</f>
        <v>273.1</v>
      </c>
      <c r="G60" s="28">
        <f>SUM(G58:G59)</f>
        <v>266.89</v>
      </c>
      <c r="I60" s="72"/>
    </row>
    <row r="61" spans="1:9" ht="14.25" customHeight="1">
      <c r="A61" s="156">
        <v>3</v>
      </c>
      <c r="B61" s="153" t="s">
        <v>114</v>
      </c>
      <c r="C61" s="154"/>
      <c r="D61" s="154"/>
      <c r="E61" s="154"/>
      <c r="F61" s="154"/>
      <c r="G61" s="155"/>
      <c r="I61" s="72"/>
    </row>
    <row r="62" spans="1:9" ht="14.25" customHeight="1">
      <c r="A62" s="157"/>
      <c r="B62" s="58" t="s">
        <v>68</v>
      </c>
      <c r="C62" s="74" t="s">
        <v>144</v>
      </c>
      <c r="D62" s="28">
        <v>4.21</v>
      </c>
      <c r="E62" s="50" t="s">
        <v>112</v>
      </c>
      <c r="F62" s="28">
        <f>81.94-16.72</f>
        <v>65.22</v>
      </c>
      <c r="G62" s="28">
        <v>92.93</v>
      </c>
      <c r="I62" s="72"/>
    </row>
    <row r="63" spans="1:9" ht="14.25" customHeight="1">
      <c r="A63" s="157"/>
      <c r="B63" s="58" t="s">
        <v>71</v>
      </c>
      <c r="C63" s="28">
        <v>16.72</v>
      </c>
      <c r="D63" s="28" t="s">
        <v>70</v>
      </c>
      <c r="E63" s="28" t="s">
        <v>70</v>
      </c>
      <c r="F63" s="28">
        <v>16.72</v>
      </c>
      <c r="G63" s="28" t="s">
        <v>70</v>
      </c>
      <c r="I63" s="72"/>
    </row>
    <row r="64" spans="1:9" ht="14.25" customHeight="1">
      <c r="A64" s="158"/>
      <c r="B64" s="60" t="s">
        <v>82</v>
      </c>
      <c r="C64" s="28" t="s">
        <v>133</v>
      </c>
      <c r="D64" s="28">
        <f>SUM(D62:D63)</f>
        <v>4.21</v>
      </c>
      <c r="E64" s="50" t="s">
        <v>112</v>
      </c>
      <c r="F64" s="28">
        <f>SUM(F62:F63)</f>
        <v>81.94</v>
      </c>
      <c r="G64" s="28">
        <f>SUM(G62:G63)</f>
        <v>92.93</v>
      </c>
      <c r="I64" s="72"/>
    </row>
    <row r="65" spans="1:7" ht="14.25" customHeight="1">
      <c r="A65" s="156">
        <v>4</v>
      </c>
      <c r="B65" s="153" t="s">
        <v>95</v>
      </c>
      <c r="C65" s="154"/>
      <c r="D65" s="154"/>
      <c r="E65" s="154"/>
      <c r="F65" s="154"/>
      <c r="G65" s="155"/>
    </row>
    <row r="66" spans="1:9" ht="14.25" customHeight="1">
      <c r="A66" s="157"/>
      <c r="B66" s="58" t="s">
        <v>68</v>
      </c>
      <c r="C66" s="74" t="s">
        <v>146</v>
      </c>
      <c r="D66" s="28">
        <v>4.21</v>
      </c>
      <c r="E66" s="50" t="s">
        <v>113</v>
      </c>
      <c r="F66" s="28">
        <v>42.5</v>
      </c>
      <c r="G66" s="28">
        <v>61.48</v>
      </c>
      <c r="I66" s="72"/>
    </row>
    <row r="67" spans="1:9" ht="14.25" customHeight="1">
      <c r="A67" s="157"/>
      <c r="B67" s="58" t="s">
        <v>71</v>
      </c>
      <c r="C67" s="28">
        <v>11.15</v>
      </c>
      <c r="D67" s="28" t="s">
        <v>70</v>
      </c>
      <c r="E67" s="28" t="s">
        <v>70</v>
      </c>
      <c r="F67" s="28">
        <v>11.15</v>
      </c>
      <c r="G67" s="28" t="s">
        <v>70</v>
      </c>
      <c r="I67" s="72"/>
    </row>
    <row r="68" spans="1:9" ht="14.25" customHeight="1">
      <c r="A68" s="157"/>
      <c r="B68" s="60" t="s">
        <v>82</v>
      </c>
      <c r="C68" s="28" t="s">
        <v>135</v>
      </c>
      <c r="D68" s="28">
        <f>SUM(D66:D67)</f>
        <v>4.21</v>
      </c>
      <c r="E68" s="50" t="s">
        <v>113</v>
      </c>
      <c r="F68" s="28">
        <f>SUM(F66:F67)</f>
        <v>53.65</v>
      </c>
      <c r="G68" s="28">
        <f>SUM(G66:G67)</f>
        <v>61.48</v>
      </c>
      <c r="I68" s="72"/>
    </row>
    <row r="69" spans="1:7" ht="14.25" customHeight="1">
      <c r="A69" s="156">
        <v>5</v>
      </c>
      <c r="B69" s="153" t="s">
        <v>72</v>
      </c>
      <c r="C69" s="154"/>
      <c r="D69" s="154"/>
      <c r="E69" s="154"/>
      <c r="F69" s="154"/>
      <c r="G69" s="155"/>
    </row>
    <row r="70" spans="1:7" ht="27.75" customHeight="1">
      <c r="A70" s="157"/>
      <c r="B70" s="135" t="s">
        <v>143</v>
      </c>
      <c r="C70" s="161"/>
      <c r="D70" s="161"/>
      <c r="E70" s="161"/>
      <c r="F70" s="161"/>
      <c r="G70" s="162"/>
    </row>
    <row r="71" spans="1:7" ht="14.25" customHeight="1">
      <c r="A71" s="160" t="s">
        <v>56</v>
      </c>
      <c r="B71" s="160"/>
      <c r="C71" s="160"/>
      <c r="D71" s="160"/>
      <c r="E71" s="160"/>
      <c r="F71" s="160"/>
      <c r="G71" s="160"/>
    </row>
    <row r="72" spans="1:7" ht="15" customHeight="1">
      <c r="A72" s="147">
        <v>1</v>
      </c>
      <c r="B72" s="166" t="s">
        <v>128</v>
      </c>
      <c r="C72" s="166"/>
      <c r="D72" s="166"/>
      <c r="E72" s="166"/>
      <c r="F72" s="166"/>
      <c r="G72" s="166"/>
    </row>
    <row r="73" spans="1:7" ht="15" customHeight="1">
      <c r="A73" s="148"/>
      <c r="B73" s="166"/>
      <c r="C73" s="166"/>
      <c r="D73" s="166"/>
      <c r="E73" s="166"/>
      <c r="F73" s="166"/>
      <c r="G73" s="166"/>
    </row>
    <row r="74" spans="1:7" ht="30" customHeight="1">
      <c r="A74" s="80">
        <v>2</v>
      </c>
      <c r="B74" s="146" t="s">
        <v>129</v>
      </c>
      <c r="C74" s="146"/>
      <c r="D74" s="146"/>
      <c r="E74" s="146"/>
      <c r="F74" s="146"/>
      <c r="G74" s="146"/>
    </row>
    <row r="75" spans="1:7" ht="90" customHeight="1">
      <c r="A75" s="80">
        <v>3</v>
      </c>
      <c r="B75" s="135" t="s">
        <v>145</v>
      </c>
      <c r="C75" s="136"/>
      <c r="D75" s="136"/>
      <c r="E75" s="136"/>
      <c r="F75" s="136"/>
      <c r="G75" s="137"/>
    </row>
    <row r="76" spans="1:7" ht="15" customHeight="1">
      <c r="A76" s="61">
        <v>4</v>
      </c>
      <c r="B76" s="146" t="s">
        <v>85</v>
      </c>
      <c r="C76" s="146"/>
      <c r="D76" s="146"/>
      <c r="E76" s="146"/>
      <c r="F76" s="146"/>
      <c r="G76" s="146"/>
    </row>
    <row r="77" spans="1:8" ht="15" customHeight="1">
      <c r="A77" s="4"/>
      <c r="B77" s="4"/>
      <c r="C77" s="4"/>
      <c r="D77" s="5"/>
      <c r="E77" s="145" t="s">
        <v>93</v>
      </c>
      <c r="F77" s="145"/>
      <c r="G77" s="145"/>
      <c r="H77" s="31"/>
    </row>
    <row r="78" spans="1:7" ht="13.5" customHeight="1">
      <c r="A78" s="16"/>
      <c r="B78" s="16"/>
      <c r="C78" s="16"/>
      <c r="D78" s="6"/>
      <c r="E78" s="5"/>
      <c r="F78" s="14"/>
      <c r="G78" s="1"/>
    </row>
    <row r="79" spans="3:7" ht="13.5" customHeight="1">
      <c r="C79" s="22"/>
      <c r="E79" s="6"/>
      <c r="F79" s="14"/>
      <c r="G79" s="1"/>
    </row>
    <row r="80" spans="1:8" ht="15" customHeight="1">
      <c r="A80" s="140"/>
      <c r="B80" s="140"/>
      <c r="C80" s="22"/>
      <c r="E80" s="159" t="s">
        <v>138</v>
      </c>
      <c r="F80" s="159"/>
      <c r="G80" s="159"/>
      <c r="H80" s="32"/>
    </row>
    <row r="81" spans="1:8" ht="15" customHeight="1">
      <c r="A81" s="140" t="s">
        <v>139</v>
      </c>
      <c r="B81" s="140"/>
      <c r="C81" s="1"/>
      <c r="D81" s="1"/>
      <c r="E81" s="159" t="s">
        <v>142</v>
      </c>
      <c r="F81" s="159"/>
      <c r="G81" s="159"/>
      <c r="H81" s="32"/>
    </row>
    <row r="82" spans="1:7" ht="15" customHeight="1">
      <c r="A82" s="140" t="s">
        <v>140</v>
      </c>
      <c r="B82" s="140"/>
      <c r="C82" s="1"/>
      <c r="D82" s="1"/>
      <c r="E82" s="159" t="s">
        <v>141</v>
      </c>
      <c r="F82" s="159"/>
      <c r="G82" s="159"/>
    </row>
    <row r="83" spans="1:4" ht="12.75">
      <c r="A83" s="1"/>
      <c r="B83" s="1"/>
      <c r="C83" s="1"/>
      <c r="D83" s="1"/>
    </row>
    <row r="84" spans="1:4" ht="12.75">
      <c r="A84" s="1"/>
      <c r="B84" s="1"/>
      <c r="C84" s="1"/>
      <c r="D84" s="1"/>
    </row>
  </sheetData>
  <sheetProtection/>
  <mergeCells count="40">
    <mergeCell ref="B70:G70"/>
    <mergeCell ref="A82:B82"/>
    <mergeCell ref="E82:G82"/>
    <mergeCell ref="A50:G50"/>
    <mergeCell ref="A20:B20"/>
    <mergeCell ref="B72:G73"/>
    <mergeCell ref="A47:B47"/>
    <mergeCell ref="A48:B48"/>
    <mergeCell ref="A38:B38"/>
    <mergeCell ref="A53:A56"/>
    <mergeCell ref="E81:G81"/>
    <mergeCell ref="E80:G80"/>
    <mergeCell ref="B69:G69"/>
    <mergeCell ref="B61:G61"/>
    <mergeCell ref="A71:G71"/>
    <mergeCell ref="A81:B81"/>
    <mergeCell ref="A61:A64"/>
    <mergeCell ref="B65:G65"/>
    <mergeCell ref="A65:A68"/>
    <mergeCell ref="A69:A70"/>
    <mergeCell ref="B74:G74"/>
    <mergeCell ref="A1:D1"/>
    <mergeCell ref="A3:B3"/>
    <mergeCell ref="A2:D2"/>
    <mergeCell ref="A49:G49"/>
    <mergeCell ref="A9:B9"/>
    <mergeCell ref="B57:G57"/>
    <mergeCell ref="A57:A60"/>
    <mergeCell ref="B53:G53"/>
    <mergeCell ref="A28:B28"/>
    <mergeCell ref="B75:G75"/>
    <mergeCell ref="A27:B27"/>
    <mergeCell ref="A80:B80"/>
    <mergeCell ref="C51:E51"/>
    <mergeCell ref="F51:G51"/>
    <mergeCell ref="A51:B52"/>
    <mergeCell ref="A29:D29"/>
    <mergeCell ref="E77:G77"/>
    <mergeCell ref="B76:G76"/>
    <mergeCell ref="A72:A73"/>
  </mergeCells>
  <printOptions/>
  <pageMargins left="0.5" right="0.25" top="0.19" bottom="0.26" header="0.16" footer="0.2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2015-05-29T12:35:00Z</cp:lastPrinted>
  <dcterms:created xsi:type="dcterms:W3CDTF">2012-05-24T12:53:51Z</dcterms:created>
  <dcterms:modified xsi:type="dcterms:W3CDTF">2015-05-29T12:53:17Z</dcterms:modified>
  <cp:category/>
  <cp:version/>
  <cp:contentType/>
  <cp:contentStatus/>
</cp:coreProperties>
</file>